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'!$A:$A,'2014 год '!$5:$6</definedName>
    <definedName name="_xlnm.Print_Area" localSheetId="1">'2014 год '!$A$1:$AF$111</definedName>
  </definedNames>
  <calcPr fullCalcOnLoad="1"/>
</workbook>
</file>

<file path=xl/sharedStrings.xml><?xml version="1.0" encoding="utf-8"?>
<sst xmlns="http://schemas.openxmlformats.org/spreadsheetml/2006/main" count="175" uniqueCount="76">
  <si>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</si>
  <si>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</si>
  <si>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</si>
  <si>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</si>
  <si>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</si>
  <si>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</si>
  <si>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</si>
  <si>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</si>
  <si>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</si>
  <si>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</si>
  <si>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</si>
  <si>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</si>
  <si>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</si>
  <si>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</si>
  <si>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</si>
  <si>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</si>
  <si>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к текущему году</t>
  </si>
  <si>
    <t>кассовый расход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</si>
  <si>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</si>
  <si>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</si>
  <si>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</si>
  <si>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</si>
  <si>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</si>
  <si>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</si>
  <si>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</si>
  <si>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</si>
  <si>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</si>
  <si>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</si>
  <si>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</si>
  <si>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Муниципальная программа "Доступная среда города Когалыма на 2014-2016 годы"</t>
  </si>
  <si>
    <t>Задача 3. "Обеспечение доступности приоритетных услуг в сфере образования, культуры, спорта для инвалидов и других маломобильных групп населения"</t>
  </si>
  <si>
    <t>Обустройство пешеходных дорожек и тротуаров</t>
  </si>
  <si>
    <t>Обеспечение беспрепятственного доступа маломобильных групп населения к объектам, находящимся в муниципальной собственности, из них:</t>
  </si>
  <si>
    <t>Здание МБУ «Централизованная библиотечная система»:</t>
  </si>
  <si>
    <t>Здание МАУ «КДК «Метро»:</t>
  </si>
  <si>
    <t>Здание МАУ «КДК «Янтарь»:</t>
  </si>
  <si>
    <t>Здание МБУ «Музейно-выставочный центр»:</t>
  </si>
  <si>
    <t>Прокат титрированных фильмов для слабослышащих людей</t>
  </si>
  <si>
    <t>Формирование библиотечного фонда с учетом образовательных потребностей и культурных запросов инвалидов</t>
  </si>
  <si>
    <t>Организация и проведение мероприятий для людей с ограниченными возможностями здоровья: «Город равных возможностей», Рождественские встречи</t>
  </si>
  <si>
    <t>Обеспечение подготовки и участия лиц с ограниченными возможностями в спортивных мероприятиях городского и окружного уровня</t>
  </si>
  <si>
    <t>Методическое и консультативно-информационное сопровождение педагогов, в том числе педагогических работников учреждений дополнительного образования, и родителей, имеющих детей-инвалидов, обучающихся по дистанционной форме</t>
  </si>
  <si>
    <t>Итого по программе, в том числе:</t>
  </si>
  <si>
    <t>ОТДЕЛ КООРДИНАЦИИ ОБЩЕСТВЕННЫХ СВЯЗЕЙ</t>
  </si>
  <si>
    <t>"Доступная среда города Когалыма на 2014-2016 годы"                        на 2014 год</t>
  </si>
  <si>
    <t>Меропиятия:</t>
  </si>
  <si>
    <t>тел.: 93-612</t>
  </si>
  <si>
    <t>2014 год</t>
  </si>
  <si>
    <t>Задача  2 «Оснащение объектов транспортной и социальной инфраструктур города Когалыма, находящихся в муниципальной собственности, в том числе жилых домов, приспособлениями и устройствами для беспрепятственного доступа и перемещения инвалидов и маломобильных групп населения»</t>
  </si>
  <si>
    <t>Обеспечение беспрепятственного доступа к местам общего пользования жилых домов, в которых проживают инвалиды</t>
  </si>
  <si>
    <t xml:space="preserve">Ответственный за составление сетевого графика:  А.А. Смирнова </t>
  </si>
  <si>
    <t xml:space="preserve"> В апреле на сумму 100,00 тыс. руб. приобретены аудиокниги для слепых и диски с субтитрами для глухих в количестве 383 единиц. Исполнение - 100%.</t>
  </si>
  <si>
    <t xml:space="preserve">Обучение  педагогов общеобразовательных организаций на курсах повышения квалификации. Исполнение - 100%. </t>
  </si>
  <si>
    <t xml:space="preserve"> </t>
  </si>
  <si>
    <t>Начальник отдела координации общественных связей________________А.А. Анищенко</t>
  </si>
  <si>
    <t>Произведен ремонт крылец и подходов к зданию, стоянки для инвалидов. Исполнение - 100%.</t>
  </si>
  <si>
    <t>Приобретение лестничных подъемников для перемещения инвалидов в учреждениях социальной инфраструктуры города Когалыма</t>
  </si>
  <si>
    <t>По результатам электронного аукциона, объявленного 26.06.2014, 31.07.2014 заключен муниципальный контраткт с ООО "ЭДМОН"на выполнение работ по обустройству пешеходных дорожек и тротуаров на сумму 1 363 349,00 руб. Оплата выполненных работ осуществлена в сентябре 2014 года. Исполнение - 100%.</t>
  </si>
  <si>
    <t>Организация и проведение городской  Спартакиады среди лиц с ограниченными возможностями здоровья</t>
  </si>
  <si>
    <t>Установлен навес от дождя, тактильная плитка на входе для слабовидящих, приобретен звуковой маяк.  Исполнение - 100%.</t>
  </si>
  <si>
    <t>Муниципальный контракт заключен 02.06.2014 на сумму 156,39 тыс. руб. Работы по обеспечению беспрепятственного доступа к местам общего пользования жилых домов, в которых проживают инвалиды согласно заявлениям граждан по адресам: ул. Др. Народов, дом 18, подъезд №5, ул. Др. Народов, дом 12А, подъезд №4, ул. Прибалтийская, дом 1, подъезд №1, ул. Югорская, дом 38, подъезд №2 на отчетную дату выполнены и оплачены в полном объеме.   Исполнение - 100%.</t>
  </si>
  <si>
    <t>В феврале приобретена 1 фильмокопия на сумму 50,00 тыс.руб. Исполнение за февраль - 100%.  В марте приобретена 1 фильмокопия на сумму 50,00 тыс.руб. Исполнение за март  - 100%. В апреле приобретена 1 фильмокопия на сумму 50,00 тыс.руб. Исполнение за апрель - 100%. В сентябре приобретена 1 фильмокопия на сумму 50,00 тыс.руб. Исполнение за сентябрь - 100% В ноябре приобретена 1 фильмокопия на сумму 50,00 тыс.руб. Исполнение за ноябрь - 100%. Исполнение за год - 100%</t>
  </si>
  <si>
    <t>Здание МБОУ «Средняя обшеобразовательная школа №3»</t>
  </si>
  <si>
    <t>Здание МБОУ «Средняя обшеобразовательная школа №5»</t>
  </si>
  <si>
    <t xml:space="preserve">Приобретены лестничные подъемники (ступенькоходы) в МБОУ «СОШ №3» и в МБОУ «СОШ №5». Исполнение - 100%. </t>
  </si>
  <si>
    <t>Приобретены фотолюминесцентная крупнозернистая,  противоскользящая лента покрытие противоскользящее.
Исполнение - 100%.</t>
  </si>
  <si>
    <t xml:space="preserve">В январе проведена музыкально-театрализованная программа "Рождественские встречи" для детей с ограниченными возможностями здоровья, охват зрителей (участников) 250 человек . В феврале приобретены: 2 сценических костюма, сувенирная продукция, мягкий спортивный инвентарь на сумму 66,30 тыс.руб    (в феврале произведена предоплата - 21,40 тыс. руб., в соответствии с условиями договора после поступления товара в апреле произведена оплата оставшейся суммы 44,90 тыс. руб. ). Проведено мероприятие "Город равных возможностей" - охват 152 человека.  В ноябре проведено мероприятие"Город равных возможностей"- охват 260 человек. По состоянию на 31.12.2014 проведено 3 мероприятия. Исполнение - 100%.         </t>
  </si>
  <si>
    <t>План на отчетную дату 31.12.14</t>
  </si>
  <si>
    <t>Профинансировано на отчетную дату 31.12.14</t>
  </si>
  <si>
    <t>Кассовый расход на  отчетную дату 31.12.14</t>
  </si>
  <si>
    <t>на отчетную дату 31.12.14</t>
  </si>
  <si>
    <t>Оборудован отдельный санузел (туалетная комната) для детей с ограниченными возможностями   (унитаз и установлены поручни). Исполнение - 100%.</t>
  </si>
  <si>
    <t xml:space="preserve">Приобретена наградная атрибутика. В соревнованиях приняло участие 150 человек. Сложилась экономия в сумме 1,43 тыс руб. Исполнение - 98,09%. </t>
  </si>
  <si>
    <t>Произведены работы по установке знака на автостоянке, по установке поручня для инвалидов с полимерном покрытием, по замене плитки. Исполнение - 100%.</t>
  </si>
  <si>
    <t xml:space="preserve">В феврале приобретены основные средства (поручень, сушилка, звонок, покрытие и др.) в туалетную комнату на сумму 43,20 тыс.руб. Исполнение за февраль - 100%. В марте произведен монтаж оборудования для туалетной комнаты. Исполнение за март - 100%. Исполнение за год - 100%. </t>
  </si>
  <si>
    <t xml:space="preserve">В феврале организовано 3 выезда с участием 21 спортсмена из числа инвалидов. В мае организован 1 выезд с участием 12 спортсменов из числа инвалидов. В сентябре организован 1 выезд. В ноябре - декабре приобретены спортивные костюмы для выезда спортсменов на соревнования.  Сложилась экономия в сумме 0,36 тыс. руб. Исполнение - 99,86%.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</si>
</sst>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  <xf numFmtId="173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horizontal="right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 wrapText="1"/>
    </xf>
    <xf numFmtId="174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justify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justify" wrapText="1"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vertical="center" wrapText="1"/>
    </xf>
    <xf numFmtId="2" fontId="9" fillId="0" borderId="0" xfId="0" applyNumberFormat="1" applyFont="1" applyFill="1" applyAlignment="1">
      <alignment vertical="center" wrapText="1"/>
    </xf>
    <xf numFmtId="2" fontId="8" fillId="0" borderId="10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Alignment="1">
      <alignment horizontal="left" vertical="center" wrapText="1"/>
    </xf>
    <xf numFmtId="173" fontId="8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center" wrapText="1"/>
    </xf>
    <xf numFmtId="173" fontId="29" fillId="0" borderId="0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6384" width="9.140625" style="1" customWidth="1"/>
  </cols>
  <sheetData>
    <row r="1" spans="1:2" ht="18.75">
      <c r="A1" s="42"/>
      <c r="B1" s="42"/>
    </row>
    <row r="10" spans="1:9" ht="23.25">
      <c r="A10" s="43" t="s">
        <v>43</v>
      </c>
      <c r="B10" s="43"/>
      <c r="C10" s="43"/>
      <c r="D10" s="43"/>
      <c r="E10" s="43"/>
      <c r="F10" s="43"/>
      <c r="G10" s="43"/>
      <c r="H10" s="43"/>
      <c r="I10" s="43"/>
    </row>
    <row r="11" spans="1:9" ht="23.25">
      <c r="A11" s="43" t="s">
        <v>24</v>
      </c>
      <c r="B11" s="43"/>
      <c r="C11" s="43"/>
      <c r="D11" s="43"/>
      <c r="E11" s="43"/>
      <c r="F11" s="43"/>
      <c r="G11" s="43"/>
      <c r="H11" s="43"/>
      <c r="I11" s="43"/>
    </row>
    <row r="13" spans="1:9" ht="27" customHeight="1">
      <c r="A13" s="44" t="s">
        <v>25</v>
      </c>
      <c r="B13" s="44"/>
      <c r="C13" s="44"/>
      <c r="D13" s="44"/>
      <c r="E13" s="44"/>
      <c r="F13" s="44"/>
      <c r="G13" s="44"/>
      <c r="H13" s="44"/>
      <c r="I13" s="44"/>
    </row>
    <row r="14" spans="1:9" ht="27" customHeight="1">
      <c r="A14" s="44" t="s">
        <v>26</v>
      </c>
      <c r="B14" s="44"/>
      <c r="C14" s="44"/>
      <c r="D14" s="44"/>
      <c r="E14" s="44"/>
      <c r="F14" s="44"/>
      <c r="G14" s="44"/>
      <c r="H14" s="44"/>
      <c r="I14" s="44"/>
    </row>
    <row r="15" spans="1:9" ht="45.75" customHeight="1">
      <c r="A15" s="45" t="s">
        <v>44</v>
      </c>
      <c r="B15" s="45"/>
      <c r="C15" s="45"/>
      <c r="D15" s="45"/>
      <c r="E15" s="45"/>
      <c r="F15" s="45"/>
      <c r="G15" s="45"/>
      <c r="H15" s="45"/>
      <c r="I15" s="45"/>
    </row>
    <row r="46" spans="1:9" ht="16.5">
      <c r="A46" s="41" t="s">
        <v>27</v>
      </c>
      <c r="B46" s="41"/>
      <c r="C46" s="41"/>
      <c r="D46" s="41"/>
      <c r="E46" s="41"/>
      <c r="F46" s="41"/>
      <c r="G46" s="41"/>
      <c r="H46" s="41"/>
      <c r="I46" s="41"/>
    </row>
    <row r="47" spans="1:9" ht="16.5">
      <c r="A47" s="41" t="s">
        <v>47</v>
      </c>
      <c r="B47" s="41"/>
      <c r="C47" s="41"/>
      <c r="D47" s="41"/>
      <c r="E47" s="41"/>
      <c r="F47" s="41"/>
      <c r="G47" s="41"/>
      <c r="H47" s="41"/>
      <c r="I47" s="4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5"/>
  <sheetViews>
    <sheetView showGridLines="0" tabSelected="1" view="pageBreakPreview" zoomScale="75" zoomScaleNormal="70" zoomScaleSheetLayoutView="75" zoomScalePageLayoutView="0" workbookViewId="0" topLeftCell="A1">
      <pane xSplit="2" ySplit="8" topLeftCell="C9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7" sqref="I17"/>
    </sheetView>
  </sheetViews>
  <sheetFormatPr defaultColWidth="9.140625" defaultRowHeight="12.75"/>
  <cols>
    <col min="1" max="1" width="45.421875" style="15" customWidth="1"/>
    <col min="2" max="2" width="10.28125" style="12" customWidth="1"/>
    <col min="3" max="4" width="10.421875" style="13" customWidth="1"/>
    <col min="5" max="5" width="11.140625" style="13" customWidth="1"/>
    <col min="6" max="6" width="9.7109375" style="13" customWidth="1"/>
    <col min="7" max="7" width="11.57421875" style="13" customWidth="1"/>
    <col min="8" max="8" width="8.7109375" style="14" customWidth="1"/>
    <col min="9" max="10" width="9.57421875" style="14" customWidth="1"/>
    <col min="11" max="11" width="10.7109375" style="14" customWidth="1"/>
    <col min="12" max="12" width="9.8515625" style="14" customWidth="1"/>
    <col min="13" max="14" width="10.00390625" style="14" customWidth="1"/>
    <col min="15" max="15" width="9.57421875" style="14" customWidth="1"/>
    <col min="16" max="16" width="9.00390625" style="14" customWidth="1"/>
    <col min="17" max="17" width="10.140625" style="14" customWidth="1"/>
    <col min="18" max="18" width="9.7109375" style="14" customWidth="1"/>
    <col min="19" max="19" width="9.8515625" style="14" customWidth="1"/>
    <col min="20" max="20" width="9.140625" style="13" customWidth="1"/>
    <col min="21" max="21" width="9.8515625" style="13" customWidth="1"/>
    <col min="22" max="22" width="11.421875" style="13" customWidth="1"/>
    <col min="23" max="23" width="10.28125" style="13" customWidth="1"/>
    <col min="24" max="24" width="10.421875" style="13" customWidth="1"/>
    <col min="25" max="25" width="9.8515625" style="13" customWidth="1"/>
    <col min="26" max="26" width="8.8515625" style="13" customWidth="1"/>
    <col min="27" max="27" width="10.28125" style="13" customWidth="1"/>
    <col min="28" max="28" width="9.00390625" style="13" customWidth="1"/>
    <col min="29" max="29" width="10.00390625" style="13" customWidth="1"/>
    <col min="30" max="30" width="8.7109375" style="13" customWidth="1"/>
    <col min="31" max="31" width="10.28125" style="13" customWidth="1"/>
    <col min="32" max="32" width="35.00390625" style="15" customWidth="1"/>
    <col min="33" max="16384" width="9.140625" style="14" customWidth="1"/>
  </cols>
  <sheetData>
    <row r="1" spans="1:16" ht="23.25" customHeight="1">
      <c r="A1" s="11"/>
      <c r="G1" s="50"/>
      <c r="H1" s="50"/>
      <c r="O1" s="51"/>
      <c r="P1" s="51"/>
    </row>
    <row r="2" spans="1:45" ht="34.5" customHeight="1">
      <c r="A2" s="16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ht="28.5" customHeight="1">
      <c r="A3" s="16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</row>
    <row r="4" spans="1:32" ht="18" customHeight="1">
      <c r="A4" s="17"/>
      <c r="B4" s="18"/>
      <c r="C4" s="17"/>
      <c r="D4" s="17"/>
      <c r="E4" s="17"/>
      <c r="F4" s="17"/>
      <c r="G4" s="17"/>
      <c r="H4" s="17"/>
      <c r="I4" s="17"/>
      <c r="J4" s="17"/>
      <c r="L4" s="17"/>
      <c r="M4" s="17"/>
      <c r="N4" s="17"/>
      <c r="O4" s="17"/>
      <c r="P4" s="17"/>
      <c r="Q4" s="17"/>
      <c r="R4" s="52" t="s">
        <v>14</v>
      </c>
      <c r="S4" s="52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9" t="s">
        <v>14</v>
      </c>
    </row>
    <row r="5" spans="1:32" s="3" customFormat="1" ht="60" customHeight="1">
      <c r="A5" s="49" t="s">
        <v>5</v>
      </c>
      <c r="B5" s="59" t="s">
        <v>19</v>
      </c>
      <c r="C5" s="48" t="s">
        <v>67</v>
      </c>
      <c r="D5" s="48" t="s">
        <v>68</v>
      </c>
      <c r="E5" s="48" t="s">
        <v>69</v>
      </c>
      <c r="F5" s="48" t="s">
        <v>15</v>
      </c>
      <c r="G5" s="48"/>
      <c r="H5" s="48" t="s">
        <v>0</v>
      </c>
      <c r="I5" s="48"/>
      <c r="J5" s="48" t="s">
        <v>1</v>
      </c>
      <c r="K5" s="48"/>
      <c r="L5" s="48" t="s">
        <v>2</v>
      </c>
      <c r="M5" s="48"/>
      <c r="N5" s="48" t="s">
        <v>3</v>
      </c>
      <c r="O5" s="48"/>
      <c r="P5" s="48" t="s">
        <v>4</v>
      </c>
      <c r="Q5" s="48"/>
      <c r="R5" s="48" t="s">
        <v>6</v>
      </c>
      <c r="S5" s="48"/>
      <c r="T5" s="48" t="s">
        <v>7</v>
      </c>
      <c r="U5" s="48"/>
      <c r="V5" s="48" t="s">
        <v>8</v>
      </c>
      <c r="W5" s="48"/>
      <c r="X5" s="48" t="s">
        <v>9</v>
      </c>
      <c r="Y5" s="48"/>
      <c r="Z5" s="48" t="s">
        <v>10</v>
      </c>
      <c r="AA5" s="48"/>
      <c r="AB5" s="48" t="s">
        <v>11</v>
      </c>
      <c r="AC5" s="48"/>
      <c r="AD5" s="48" t="s">
        <v>12</v>
      </c>
      <c r="AE5" s="48"/>
      <c r="AF5" s="49" t="s">
        <v>18</v>
      </c>
    </row>
    <row r="6" spans="1:34" s="3" customFormat="1" ht="61.5" customHeight="1">
      <c r="A6" s="49"/>
      <c r="B6" s="59"/>
      <c r="C6" s="48"/>
      <c r="D6" s="61"/>
      <c r="E6" s="48"/>
      <c r="F6" s="2" t="s">
        <v>16</v>
      </c>
      <c r="G6" s="2" t="s">
        <v>70</v>
      </c>
      <c r="H6" s="4" t="s">
        <v>13</v>
      </c>
      <c r="I6" s="4" t="s">
        <v>17</v>
      </c>
      <c r="J6" s="4" t="s">
        <v>13</v>
      </c>
      <c r="K6" s="4" t="s">
        <v>17</v>
      </c>
      <c r="L6" s="4" t="s">
        <v>13</v>
      </c>
      <c r="M6" s="4" t="s">
        <v>17</v>
      </c>
      <c r="N6" s="4" t="s">
        <v>13</v>
      </c>
      <c r="O6" s="4" t="s">
        <v>17</v>
      </c>
      <c r="P6" s="4" t="s">
        <v>13</v>
      </c>
      <c r="Q6" s="4" t="s">
        <v>17</v>
      </c>
      <c r="R6" s="4" t="s">
        <v>13</v>
      </c>
      <c r="S6" s="4" t="s">
        <v>17</v>
      </c>
      <c r="T6" s="4" t="s">
        <v>13</v>
      </c>
      <c r="U6" s="4" t="s">
        <v>17</v>
      </c>
      <c r="V6" s="4" t="s">
        <v>13</v>
      </c>
      <c r="W6" s="4" t="s">
        <v>17</v>
      </c>
      <c r="X6" s="4" t="s">
        <v>13</v>
      </c>
      <c r="Y6" s="4" t="s">
        <v>17</v>
      </c>
      <c r="Z6" s="4" t="s">
        <v>13</v>
      </c>
      <c r="AA6" s="4" t="s">
        <v>17</v>
      </c>
      <c r="AB6" s="4" t="s">
        <v>13</v>
      </c>
      <c r="AC6" s="4" t="s">
        <v>17</v>
      </c>
      <c r="AD6" s="4" t="s">
        <v>13</v>
      </c>
      <c r="AE6" s="4" t="s">
        <v>17</v>
      </c>
      <c r="AF6" s="49"/>
      <c r="AH6" s="6"/>
    </row>
    <row r="7" spans="1:34" s="21" customFormat="1" ht="17.25" customHeight="1">
      <c r="A7" s="20">
        <v>1</v>
      </c>
      <c r="B7" s="10">
        <v>2</v>
      </c>
      <c r="C7" s="20">
        <v>3</v>
      </c>
      <c r="D7" s="20"/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20">
        <v>24</v>
      </c>
      <c r="Z7" s="20">
        <v>25</v>
      </c>
      <c r="AA7" s="20">
        <v>26</v>
      </c>
      <c r="AB7" s="20">
        <v>27</v>
      </c>
      <c r="AC7" s="20">
        <v>28</v>
      </c>
      <c r="AD7" s="20">
        <v>29</v>
      </c>
      <c r="AE7" s="20">
        <v>30</v>
      </c>
      <c r="AF7" s="20">
        <v>31</v>
      </c>
      <c r="AH7" s="22"/>
    </row>
    <row r="8" spans="1:32" s="23" customFormat="1" ht="19.5" customHeight="1">
      <c r="A8" s="62" t="s">
        <v>29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3" s="25" customFormat="1" ht="114.75" customHeight="1">
      <c r="A9" s="63" t="s">
        <v>48</v>
      </c>
      <c r="B9" s="28">
        <f>B11+B17+B23+B60</f>
        <v>4089.59</v>
      </c>
      <c r="C9" s="28">
        <f>C11+C17+C23+C60</f>
        <v>4089.59</v>
      </c>
      <c r="D9" s="28">
        <f>D11+D17+D23+D60</f>
        <v>4089.59</v>
      </c>
      <c r="E9" s="28">
        <f>E11+E17+E23+E60</f>
        <v>4089.59</v>
      </c>
      <c r="F9" s="29">
        <f>E9/B9</f>
        <v>1</v>
      </c>
      <c r="G9" s="29">
        <f>E9/C9</f>
        <v>1</v>
      </c>
      <c r="H9" s="28"/>
      <c r="I9" s="28"/>
      <c r="J9" s="28">
        <f>J11+J17+J23</f>
        <v>43.2</v>
      </c>
      <c r="K9" s="28">
        <f>K11+K17+K23</f>
        <v>43.2</v>
      </c>
      <c r="L9" s="28">
        <f>L11+L17+L23</f>
        <v>12.8</v>
      </c>
      <c r="M9" s="28">
        <f>M11+M17+M23</f>
        <v>12.8</v>
      </c>
      <c r="N9" s="28"/>
      <c r="O9" s="28"/>
      <c r="P9" s="28">
        <f>P11+P17+P23</f>
        <v>526.3</v>
      </c>
      <c r="Q9" s="28">
        <f>Q11+Q17+Q23</f>
        <v>0</v>
      </c>
      <c r="R9" s="28">
        <f>R11+R17+R23</f>
        <v>692.36</v>
      </c>
      <c r="S9" s="28">
        <f>S11+S17+S23</f>
        <v>692.36</v>
      </c>
      <c r="T9" s="26"/>
      <c r="U9" s="26"/>
      <c r="V9" s="28">
        <f>V11+V17+V23+V60</f>
        <v>1589.79</v>
      </c>
      <c r="W9" s="28">
        <f>W11+W17+W23+W60</f>
        <v>512.39</v>
      </c>
      <c r="X9" s="28">
        <f aca="true" t="shared" si="0" ref="X9:AC9">X11+X17+X23</f>
        <v>1091.44</v>
      </c>
      <c r="Y9" s="28">
        <f t="shared" si="0"/>
        <v>2454.84</v>
      </c>
      <c r="Z9" s="28">
        <f t="shared" si="0"/>
        <v>0</v>
      </c>
      <c r="AA9" s="28">
        <f t="shared" si="0"/>
        <v>240.3</v>
      </c>
      <c r="AB9" s="28">
        <f t="shared" si="0"/>
        <v>133.7</v>
      </c>
      <c r="AC9" s="28">
        <f t="shared" si="0"/>
        <v>0</v>
      </c>
      <c r="AD9" s="28">
        <f>AD23</f>
        <v>0</v>
      </c>
      <c r="AE9" s="28">
        <f>AE23</f>
        <v>133.7</v>
      </c>
      <c r="AF9" s="27"/>
      <c r="AG9" s="24"/>
    </row>
    <row r="10" spans="1:32" s="25" customFormat="1" ht="13.5" customHeight="1">
      <c r="A10" s="5" t="s">
        <v>45</v>
      </c>
      <c r="B10" s="1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31"/>
      <c r="AE10" s="31"/>
      <c r="AF10" s="27"/>
    </row>
    <row r="11" spans="1:32" s="25" customFormat="1" ht="31.5" customHeight="1">
      <c r="A11" s="9" t="s">
        <v>31</v>
      </c>
      <c r="B11" s="28">
        <f>B12</f>
        <v>1363.4</v>
      </c>
      <c r="C11" s="28">
        <f>C12</f>
        <v>1363.4</v>
      </c>
      <c r="D11" s="28">
        <f>D12</f>
        <v>1363.4</v>
      </c>
      <c r="E11" s="28">
        <f>E12</f>
        <v>1363.4</v>
      </c>
      <c r="F11" s="29">
        <f>E11/B11</f>
        <v>1</v>
      </c>
      <c r="G11" s="29">
        <f>E11/C11</f>
        <v>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>
        <f>V12</f>
        <v>1363.4</v>
      </c>
      <c r="W11" s="28">
        <f>W12</f>
        <v>0</v>
      </c>
      <c r="X11" s="28">
        <f>X12</f>
        <v>0</v>
      </c>
      <c r="Y11" s="28">
        <f>Y12</f>
        <v>1363.4</v>
      </c>
      <c r="Z11" s="26"/>
      <c r="AA11" s="26"/>
      <c r="AB11" s="26"/>
      <c r="AC11" s="26"/>
      <c r="AD11" s="31"/>
      <c r="AE11" s="31"/>
      <c r="AF11" s="54" t="s">
        <v>57</v>
      </c>
    </row>
    <row r="12" spans="1:32" s="25" customFormat="1" ht="21" customHeight="1">
      <c r="A12" s="30" t="s">
        <v>28</v>
      </c>
      <c r="B12" s="28">
        <f>B13+B14+B15+B16</f>
        <v>1363.4</v>
      </c>
      <c r="C12" s="28">
        <f>C13+C14+C15+C16</f>
        <v>1363.4</v>
      </c>
      <c r="D12" s="28">
        <f>D13+D14+D15+D16</f>
        <v>1363.4</v>
      </c>
      <c r="E12" s="28">
        <f>E13+E14+E15+E16</f>
        <v>1363.4</v>
      </c>
      <c r="F12" s="29">
        <f>E12/B12</f>
        <v>1</v>
      </c>
      <c r="G12" s="29">
        <f>E12/C12</f>
        <v>1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>
        <f>V13+V14+V15+V16</f>
        <v>1363.4</v>
      </c>
      <c r="W12" s="28">
        <f>W13+W14+W15+W16</f>
        <v>0</v>
      </c>
      <c r="X12" s="28">
        <f>X13+X14+X15+X16</f>
        <v>0</v>
      </c>
      <c r="Y12" s="28">
        <f>Y13+Y14+Y15+Y16</f>
        <v>1363.4</v>
      </c>
      <c r="Z12" s="28"/>
      <c r="AA12" s="28"/>
      <c r="AB12" s="28"/>
      <c r="AC12" s="28"/>
      <c r="AD12" s="28"/>
      <c r="AE12" s="28"/>
      <c r="AF12" s="46"/>
    </row>
    <row r="13" spans="1:32" s="25" customFormat="1" ht="20.25" customHeight="1">
      <c r="A13" s="5" t="s">
        <v>20</v>
      </c>
      <c r="B13" s="28"/>
      <c r="C13" s="31"/>
      <c r="D13" s="26"/>
      <c r="E13" s="31"/>
      <c r="F13" s="29"/>
      <c r="G13" s="29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46"/>
    </row>
    <row r="14" spans="1:32" s="25" customFormat="1" ht="33.75" customHeight="1">
      <c r="A14" s="5" t="s">
        <v>21</v>
      </c>
      <c r="B14" s="28">
        <v>1363.4</v>
      </c>
      <c r="C14" s="28">
        <v>1363.4</v>
      </c>
      <c r="D14" s="28">
        <v>1363.4</v>
      </c>
      <c r="E14" s="28">
        <v>1363.4</v>
      </c>
      <c r="F14" s="29">
        <f>E14/B14</f>
        <v>1</v>
      </c>
      <c r="G14" s="29">
        <f>E14/C14</f>
        <v>1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>
        <v>1363.4</v>
      </c>
      <c r="W14" s="31">
        <v>0</v>
      </c>
      <c r="X14" s="31">
        <v>0</v>
      </c>
      <c r="Y14" s="31">
        <v>1363.4</v>
      </c>
      <c r="Z14" s="31"/>
      <c r="AA14" s="31"/>
      <c r="AB14" s="31"/>
      <c r="AC14" s="31"/>
      <c r="AD14" s="31"/>
      <c r="AE14" s="31"/>
      <c r="AF14" s="46"/>
    </row>
    <row r="15" spans="1:32" s="25" customFormat="1" ht="18.75" customHeight="1">
      <c r="A15" s="5" t="s">
        <v>22</v>
      </c>
      <c r="B15" s="28"/>
      <c r="C15" s="31"/>
      <c r="D15" s="26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46"/>
    </row>
    <row r="16" spans="1:32" s="25" customFormat="1" ht="35.25" customHeight="1">
      <c r="A16" s="5" t="s">
        <v>23</v>
      </c>
      <c r="B16" s="28"/>
      <c r="C16" s="31"/>
      <c r="D16" s="26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47"/>
    </row>
    <row r="17" spans="1:32" s="25" customFormat="1" ht="63" customHeight="1">
      <c r="A17" s="9" t="s">
        <v>56</v>
      </c>
      <c r="B17" s="28">
        <f>B18</f>
        <v>526.3</v>
      </c>
      <c r="C17" s="31">
        <v>526.3</v>
      </c>
      <c r="D17" s="31">
        <f>D18</f>
        <v>526.3</v>
      </c>
      <c r="E17" s="31">
        <f>E18</f>
        <v>526.3</v>
      </c>
      <c r="F17" s="29">
        <f>E17/B17</f>
        <v>1</v>
      </c>
      <c r="G17" s="29">
        <f>E17/C17</f>
        <v>1</v>
      </c>
      <c r="H17" s="26"/>
      <c r="I17" s="26"/>
      <c r="J17" s="26"/>
      <c r="K17" s="26"/>
      <c r="L17" s="26"/>
      <c r="M17" s="26"/>
      <c r="N17" s="26"/>
      <c r="O17" s="26"/>
      <c r="P17" s="31">
        <f>P18+P24+P30+P36</f>
        <v>526.3</v>
      </c>
      <c r="Q17" s="31">
        <f>Q18+Q24+Q30+Q36</f>
        <v>0</v>
      </c>
      <c r="R17" s="26"/>
      <c r="S17" s="26"/>
      <c r="T17" s="26"/>
      <c r="U17" s="26"/>
      <c r="V17" s="31">
        <f>V18</f>
        <v>0</v>
      </c>
      <c r="W17" s="31">
        <f>W18</f>
        <v>286</v>
      </c>
      <c r="X17" s="26"/>
      <c r="Y17" s="26"/>
      <c r="Z17" s="31">
        <f>Z18</f>
        <v>0</v>
      </c>
      <c r="AA17" s="31">
        <f>AA18</f>
        <v>240.3</v>
      </c>
      <c r="AB17" s="26"/>
      <c r="AC17" s="26"/>
      <c r="AD17" s="31" t="s">
        <v>53</v>
      </c>
      <c r="AE17" s="31"/>
      <c r="AF17" s="54" t="s">
        <v>64</v>
      </c>
    </row>
    <row r="18" spans="1:32" s="25" customFormat="1" ht="17.25" customHeight="1">
      <c r="A18" s="30" t="s">
        <v>28</v>
      </c>
      <c r="B18" s="28">
        <f>B19+B20+B21+B22</f>
        <v>526.3</v>
      </c>
      <c r="C18" s="28">
        <v>526.3</v>
      </c>
      <c r="D18" s="28">
        <f>D19+D20+D21+D22</f>
        <v>526.3</v>
      </c>
      <c r="E18" s="28">
        <f>E19+E20+E21+E22</f>
        <v>526.3</v>
      </c>
      <c r="F18" s="29">
        <f>E18/B18</f>
        <v>1</v>
      </c>
      <c r="G18" s="29">
        <f>E18/C18</f>
        <v>1</v>
      </c>
      <c r="H18" s="28"/>
      <c r="I18" s="28"/>
      <c r="J18" s="28"/>
      <c r="K18" s="28"/>
      <c r="L18" s="28"/>
      <c r="M18" s="28"/>
      <c r="N18" s="28"/>
      <c r="O18" s="28"/>
      <c r="P18" s="31">
        <f>P19+P20+P21+P22</f>
        <v>526.3</v>
      </c>
      <c r="Q18" s="31">
        <f>Q19+Q20+Q21+Q22</f>
        <v>0</v>
      </c>
      <c r="R18" s="28"/>
      <c r="S18" s="28"/>
      <c r="T18" s="28"/>
      <c r="U18" s="28"/>
      <c r="V18" s="31">
        <f>V19+V20+V21+V22</f>
        <v>0</v>
      </c>
      <c r="W18" s="31">
        <f>W19+W20+W21+W22</f>
        <v>286</v>
      </c>
      <c r="X18" s="28"/>
      <c r="Y18" s="28"/>
      <c r="Z18" s="31">
        <f>Z19+Z20+Z21+Z22</f>
        <v>0</v>
      </c>
      <c r="AA18" s="31">
        <f>AA19+AA20+AA21+AA22</f>
        <v>240.3</v>
      </c>
      <c r="AB18" s="28"/>
      <c r="AC18" s="28"/>
      <c r="AD18" s="28"/>
      <c r="AE18" s="28"/>
      <c r="AF18" s="46"/>
    </row>
    <row r="19" spans="1:32" s="25" customFormat="1" ht="17.25" customHeight="1">
      <c r="A19" s="5" t="s">
        <v>20</v>
      </c>
      <c r="B19" s="28"/>
      <c r="C19" s="31"/>
      <c r="D19" s="26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6"/>
    </row>
    <row r="20" spans="1:32" s="25" customFormat="1" ht="18.75" customHeight="1">
      <c r="A20" s="5" t="s">
        <v>21</v>
      </c>
      <c r="B20" s="28">
        <v>526.3</v>
      </c>
      <c r="C20" s="28">
        <v>526.3</v>
      </c>
      <c r="D20" s="28">
        <v>526.3</v>
      </c>
      <c r="E20" s="28">
        <v>526.3</v>
      </c>
      <c r="F20" s="29">
        <f>E20/B20</f>
        <v>1</v>
      </c>
      <c r="G20" s="29">
        <f>E20/C20</f>
        <v>1</v>
      </c>
      <c r="H20" s="31"/>
      <c r="I20" s="31"/>
      <c r="J20" s="31"/>
      <c r="K20" s="31"/>
      <c r="L20" s="31"/>
      <c r="M20" s="31"/>
      <c r="N20" s="31"/>
      <c r="O20" s="31"/>
      <c r="P20" s="31">
        <v>526.3</v>
      </c>
      <c r="Q20" s="31">
        <v>0</v>
      </c>
      <c r="R20" s="31"/>
      <c r="S20" s="31"/>
      <c r="T20" s="31"/>
      <c r="U20" s="31"/>
      <c r="V20" s="31">
        <v>0</v>
      </c>
      <c r="W20" s="31">
        <v>286</v>
      </c>
      <c r="X20" s="31"/>
      <c r="Y20" s="31"/>
      <c r="Z20" s="31">
        <v>0</v>
      </c>
      <c r="AA20" s="31">
        <v>240.3</v>
      </c>
      <c r="AB20" s="31"/>
      <c r="AC20" s="31"/>
      <c r="AD20" s="31"/>
      <c r="AE20" s="31"/>
      <c r="AF20" s="46"/>
    </row>
    <row r="21" spans="1:32" s="25" customFormat="1" ht="14.25" customHeight="1">
      <c r="A21" s="5" t="s">
        <v>22</v>
      </c>
      <c r="B21" s="28"/>
      <c r="C21" s="31"/>
      <c r="D21" s="26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46"/>
    </row>
    <row r="22" spans="1:32" s="25" customFormat="1" ht="15.75" customHeight="1">
      <c r="A22" s="5" t="s">
        <v>23</v>
      </c>
      <c r="B22" s="28"/>
      <c r="C22" s="31"/>
      <c r="D22" s="26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47"/>
    </row>
    <row r="23" spans="1:32" s="25" customFormat="1" ht="60.75" customHeight="1">
      <c r="A23" s="9" t="s">
        <v>32</v>
      </c>
      <c r="B23" s="28">
        <f>B24+B30+B36+B42+B48+B54</f>
        <v>2043.5000000000002</v>
      </c>
      <c r="C23" s="28">
        <f>C24+C30+C36+C42+C48+C54</f>
        <v>2043.5000000000002</v>
      </c>
      <c r="D23" s="28">
        <f>D24+D30+D36+D42+D48+D54</f>
        <v>2043.5000000000002</v>
      </c>
      <c r="E23" s="28">
        <f>E24+E30+E36+E42+E48+E54</f>
        <v>2043.5000000000002</v>
      </c>
      <c r="F23" s="29">
        <f>E23/B23</f>
        <v>1</v>
      </c>
      <c r="G23" s="29">
        <f>E23/C23</f>
        <v>1</v>
      </c>
      <c r="H23" s="26"/>
      <c r="I23" s="26"/>
      <c r="J23" s="28">
        <f>J24+J30+J36+J42</f>
        <v>43.2</v>
      </c>
      <c r="K23" s="28">
        <f>K24+K30+K36+K42</f>
        <v>43.2</v>
      </c>
      <c r="L23" s="28">
        <f>L24+L30+L36+L42</f>
        <v>12.8</v>
      </c>
      <c r="M23" s="28">
        <f>M24+M30+M36+M42</f>
        <v>12.8</v>
      </c>
      <c r="N23" s="26"/>
      <c r="O23" s="26"/>
      <c r="P23" s="26"/>
      <c r="Q23" s="26"/>
      <c r="R23" s="28">
        <f>R24+R30+R36+R42</f>
        <v>692.36</v>
      </c>
      <c r="S23" s="28">
        <f>S24+S30+S36+S42</f>
        <v>692.36</v>
      </c>
      <c r="T23" s="26"/>
      <c r="U23" s="26"/>
      <c r="V23" s="28">
        <f>V24+V30+V36+V42</f>
        <v>70</v>
      </c>
      <c r="W23" s="28">
        <f>W24+W30+W36+W42</f>
        <v>70</v>
      </c>
      <c r="X23" s="28">
        <f>X24+X30+X36+X42</f>
        <v>1091.44</v>
      </c>
      <c r="Y23" s="28">
        <f>Y24+Y30+Y36+Y42</f>
        <v>1091.44</v>
      </c>
      <c r="Z23" s="26"/>
      <c r="AA23" s="26"/>
      <c r="AB23" s="28">
        <f>AB24+AB30+AB36+AB42+AB48+AB54</f>
        <v>133.7</v>
      </c>
      <c r="AC23" s="28">
        <f>AC24+AC30+AC36+AC42+AC48+AC54</f>
        <v>0</v>
      </c>
      <c r="AD23" s="28">
        <f>AD24+AD30+AD36+AD42+AD48+AD54</f>
        <v>0</v>
      </c>
      <c r="AE23" s="28">
        <f>AE24+AE30+AE36+AE42+AE48+AE54</f>
        <v>133.7</v>
      </c>
      <c r="AF23" s="32"/>
    </row>
    <row r="24" spans="1:32" s="25" customFormat="1" ht="30" customHeight="1">
      <c r="A24" s="7" t="s">
        <v>33</v>
      </c>
      <c r="B24" s="31">
        <f>B25</f>
        <v>70</v>
      </c>
      <c r="C24" s="31">
        <f>C25</f>
        <v>70</v>
      </c>
      <c r="D24" s="31">
        <f>D25</f>
        <v>70</v>
      </c>
      <c r="E24" s="31">
        <f>E25</f>
        <v>70</v>
      </c>
      <c r="F24" s="29">
        <f>E24/B24</f>
        <v>1</v>
      </c>
      <c r="G24" s="29">
        <f>E24/C24</f>
        <v>1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8"/>
      <c r="S24" s="28"/>
      <c r="T24" s="26"/>
      <c r="U24" s="26"/>
      <c r="V24" s="31">
        <f>V25</f>
        <v>70</v>
      </c>
      <c r="W24" s="31">
        <f>W25</f>
        <v>70</v>
      </c>
      <c r="X24" s="26"/>
      <c r="Y24" s="26"/>
      <c r="Z24" s="26"/>
      <c r="AA24" s="26"/>
      <c r="AB24" s="26"/>
      <c r="AC24" s="26"/>
      <c r="AD24" s="31"/>
      <c r="AE24" s="31"/>
      <c r="AF24" s="54" t="s">
        <v>59</v>
      </c>
    </row>
    <row r="25" spans="1:32" s="25" customFormat="1" ht="15" customHeight="1">
      <c r="A25" s="30" t="s">
        <v>28</v>
      </c>
      <c r="B25" s="28">
        <f>B26+B27+B28+B29</f>
        <v>70</v>
      </c>
      <c r="C25" s="28">
        <f>C26+C27+C28+C29</f>
        <v>70</v>
      </c>
      <c r="D25" s="28">
        <f>D26+D27+D28+D29</f>
        <v>70</v>
      </c>
      <c r="E25" s="28">
        <f>E26+E27+E28+E29</f>
        <v>70</v>
      </c>
      <c r="F25" s="29">
        <f>E25/B25</f>
        <v>1</v>
      </c>
      <c r="G25" s="29">
        <f>E25/C25</f>
        <v>1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>
        <f>V26+V27+V28+V29</f>
        <v>70</v>
      </c>
      <c r="W25" s="28">
        <f>W26+W27+W28+W29</f>
        <v>70</v>
      </c>
      <c r="X25" s="28"/>
      <c r="Y25" s="28"/>
      <c r="Z25" s="28"/>
      <c r="AA25" s="28"/>
      <c r="AB25" s="28"/>
      <c r="AC25" s="28"/>
      <c r="AD25" s="28"/>
      <c r="AE25" s="28"/>
      <c r="AF25" s="46"/>
    </row>
    <row r="26" spans="1:32" s="25" customFormat="1" ht="18" customHeight="1">
      <c r="A26" s="5" t="s">
        <v>20</v>
      </c>
      <c r="B26" s="28"/>
      <c r="C26" s="31"/>
      <c r="D26" s="26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6"/>
    </row>
    <row r="27" spans="1:32" s="25" customFormat="1" ht="15" customHeight="1">
      <c r="A27" s="5" t="s">
        <v>21</v>
      </c>
      <c r="B27" s="28">
        <v>70</v>
      </c>
      <c r="C27" s="28">
        <v>70</v>
      </c>
      <c r="D27" s="28">
        <v>70</v>
      </c>
      <c r="E27" s="28">
        <v>70</v>
      </c>
      <c r="F27" s="29">
        <f>E27/B27</f>
        <v>1</v>
      </c>
      <c r="G27" s="29">
        <f>E27/C27</f>
        <v>1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v>70</v>
      </c>
      <c r="W27" s="31">
        <v>70</v>
      </c>
      <c r="X27" s="31"/>
      <c r="Y27" s="31"/>
      <c r="Z27" s="31"/>
      <c r="AA27" s="31"/>
      <c r="AB27" s="31"/>
      <c r="AC27" s="31"/>
      <c r="AD27" s="31"/>
      <c r="AE27" s="31"/>
      <c r="AF27" s="46"/>
    </row>
    <row r="28" spans="1:32" s="25" customFormat="1" ht="13.5" customHeight="1">
      <c r="A28" s="5" t="s">
        <v>22</v>
      </c>
      <c r="B28" s="28"/>
      <c r="C28" s="31"/>
      <c r="D28" s="26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46"/>
    </row>
    <row r="29" spans="1:32" s="25" customFormat="1" ht="15" customHeight="1">
      <c r="A29" s="5" t="s">
        <v>23</v>
      </c>
      <c r="B29" s="28"/>
      <c r="C29" s="31"/>
      <c r="D29" s="26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47"/>
    </row>
    <row r="30" spans="1:32" s="25" customFormat="1" ht="18.75" customHeight="1">
      <c r="A30" s="7" t="s">
        <v>34</v>
      </c>
      <c r="B30" s="31">
        <f>B31</f>
        <v>224.6</v>
      </c>
      <c r="C30" s="31">
        <f>C31</f>
        <v>224.6</v>
      </c>
      <c r="D30" s="31">
        <f>D31</f>
        <v>224.6</v>
      </c>
      <c r="E30" s="31">
        <f>E31</f>
        <v>224.6</v>
      </c>
      <c r="F30" s="29">
        <f>E30/B30</f>
        <v>1</v>
      </c>
      <c r="G30" s="29">
        <f>E30/C30</f>
        <v>1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1">
        <f>R31</f>
        <v>224.6</v>
      </c>
      <c r="S30" s="31">
        <f>S31</f>
        <v>224.6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31"/>
      <c r="AE30" s="31"/>
      <c r="AF30" s="54" t="s">
        <v>73</v>
      </c>
    </row>
    <row r="31" spans="1:32" s="25" customFormat="1" ht="12.75" customHeight="1">
      <c r="A31" s="30" t="s">
        <v>28</v>
      </c>
      <c r="B31" s="28">
        <f>B32+B33+B34+B35</f>
        <v>224.6</v>
      </c>
      <c r="C31" s="28">
        <f>C32+C33+C34+C35</f>
        <v>224.6</v>
      </c>
      <c r="D31" s="28">
        <f>D32+D33+D34+D35</f>
        <v>224.6</v>
      </c>
      <c r="E31" s="28">
        <f>E32+E33+E34+E35</f>
        <v>224.6</v>
      </c>
      <c r="F31" s="29">
        <f>E31/B31</f>
        <v>1</v>
      </c>
      <c r="G31" s="29">
        <f>E31/C31</f>
        <v>1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>
        <f>R32+R33+R34+R35</f>
        <v>224.6</v>
      </c>
      <c r="S31" s="28">
        <f>S32+S33+S34+S35</f>
        <v>224.6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46"/>
    </row>
    <row r="32" spans="1:32" s="25" customFormat="1" ht="18.75" customHeight="1">
      <c r="A32" s="5" t="s">
        <v>20</v>
      </c>
      <c r="B32" s="28"/>
      <c r="C32" s="28"/>
      <c r="D32" s="26"/>
      <c r="E32" s="28"/>
      <c r="F32" s="31"/>
      <c r="G32" s="3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46"/>
    </row>
    <row r="33" spans="1:32" s="25" customFormat="1" ht="17.25" customHeight="1">
      <c r="A33" s="5" t="s">
        <v>21</v>
      </c>
      <c r="B33" s="28">
        <v>224.6</v>
      </c>
      <c r="C33" s="28">
        <v>224.6</v>
      </c>
      <c r="D33" s="28">
        <v>224.6</v>
      </c>
      <c r="E33" s="28">
        <v>224.6</v>
      </c>
      <c r="F33" s="29">
        <f>E33/B33</f>
        <v>1</v>
      </c>
      <c r="G33" s="29">
        <f>E33/C33</f>
        <v>1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1">
        <v>224.6</v>
      </c>
      <c r="S33" s="31">
        <v>224.6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46"/>
    </row>
    <row r="34" spans="1:32" s="25" customFormat="1" ht="15.75" customHeight="1">
      <c r="A34" s="5" t="s">
        <v>22</v>
      </c>
      <c r="B34" s="28"/>
      <c r="C34" s="28"/>
      <c r="D34" s="26"/>
      <c r="E34" s="28"/>
      <c r="F34" s="31"/>
      <c r="G34" s="3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46"/>
    </row>
    <row r="35" spans="1:32" s="25" customFormat="1" ht="18" customHeight="1">
      <c r="A35" s="5" t="s">
        <v>23</v>
      </c>
      <c r="B35" s="28"/>
      <c r="C35" s="28"/>
      <c r="D35" s="26"/>
      <c r="E35" s="28"/>
      <c r="F35" s="31"/>
      <c r="G35" s="3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47"/>
    </row>
    <row r="36" spans="1:32" s="25" customFormat="1" ht="18.75" customHeight="1">
      <c r="A36" s="7" t="s">
        <v>35</v>
      </c>
      <c r="B36" s="31">
        <f>B37</f>
        <v>1559.2</v>
      </c>
      <c r="C36" s="31">
        <f>C37</f>
        <v>1559.2</v>
      </c>
      <c r="D36" s="31">
        <f>D37</f>
        <v>1559.2</v>
      </c>
      <c r="E36" s="31">
        <f>E37</f>
        <v>1559.2</v>
      </c>
      <c r="F36" s="29">
        <f>E36/B36</f>
        <v>1</v>
      </c>
      <c r="G36" s="29">
        <f>E36/C36</f>
        <v>1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31">
        <f>R37</f>
        <v>467.76</v>
      </c>
      <c r="S36" s="31">
        <f>S37</f>
        <v>467.76</v>
      </c>
      <c r="T36" s="26"/>
      <c r="U36" s="26"/>
      <c r="V36" s="26"/>
      <c r="W36" s="26"/>
      <c r="X36" s="31">
        <f>X37</f>
        <v>1091.44</v>
      </c>
      <c r="Y36" s="31">
        <f>Y37</f>
        <v>1091.44</v>
      </c>
      <c r="Z36" s="26"/>
      <c r="AA36" s="26"/>
      <c r="AB36" s="26"/>
      <c r="AC36" s="26"/>
      <c r="AD36" s="31"/>
      <c r="AE36" s="31"/>
      <c r="AF36" s="54" t="s">
        <v>55</v>
      </c>
    </row>
    <row r="37" spans="1:32" s="25" customFormat="1" ht="13.5" customHeight="1">
      <c r="A37" s="30" t="s">
        <v>28</v>
      </c>
      <c r="B37" s="28">
        <f>B38+B39+B40+B41</f>
        <v>1559.2</v>
      </c>
      <c r="C37" s="28">
        <f>C38+C39+C40+C41</f>
        <v>1559.2</v>
      </c>
      <c r="D37" s="28">
        <f>D38+D39+D40+D41</f>
        <v>1559.2</v>
      </c>
      <c r="E37" s="28">
        <f>E38+E39+E40+E41</f>
        <v>1559.2</v>
      </c>
      <c r="F37" s="29">
        <f>E37/B37</f>
        <v>1</v>
      </c>
      <c r="G37" s="29">
        <f>E37/C37</f>
        <v>1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>
        <f>R38+R39+R40+R41</f>
        <v>467.76</v>
      </c>
      <c r="S37" s="28">
        <f>S38+S39+S40+S41</f>
        <v>467.76</v>
      </c>
      <c r="T37" s="28"/>
      <c r="U37" s="28"/>
      <c r="V37" s="28"/>
      <c r="W37" s="28"/>
      <c r="X37" s="28">
        <f>X38+X39+X40+X41</f>
        <v>1091.44</v>
      </c>
      <c r="Y37" s="28">
        <f>Y38+Y39+Y40+Y41</f>
        <v>1091.44</v>
      </c>
      <c r="Z37" s="28"/>
      <c r="AA37" s="28"/>
      <c r="AB37" s="28"/>
      <c r="AC37" s="28"/>
      <c r="AD37" s="28"/>
      <c r="AE37" s="28"/>
      <c r="AF37" s="46"/>
    </row>
    <row r="38" spans="1:32" s="25" customFormat="1" ht="13.5" customHeight="1">
      <c r="A38" s="5" t="s">
        <v>20</v>
      </c>
      <c r="B38" s="28"/>
      <c r="C38" s="28"/>
      <c r="D38" s="26"/>
      <c r="E38" s="28"/>
      <c r="F38" s="31"/>
      <c r="G38" s="31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46"/>
    </row>
    <row r="39" spans="1:32" s="25" customFormat="1" ht="15" customHeight="1">
      <c r="A39" s="5" t="s">
        <v>21</v>
      </c>
      <c r="B39" s="28">
        <v>1559.2</v>
      </c>
      <c r="C39" s="28">
        <v>1559.2</v>
      </c>
      <c r="D39" s="28">
        <v>1559.2</v>
      </c>
      <c r="E39" s="28">
        <v>1559.2</v>
      </c>
      <c r="F39" s="29">
        <f>E39/B39</f>
        <v>1</v>
      </c>
      <c r="G39" s="29">
        <f>E39/C39</f>
        <v>1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1">
        <v>467.76</v>
      </c>
      <c r="S39" s="31">
        <v>467.76</v>
      </c>
      <c r="T39" s="31"/>
      <c r="U39" s="31"/>
      <c r="V39" s="31"/>
      <c r="W39" s="31"/>
      <c r="X39" s="31">
        <v>1091.44</v>
      </c>
      <c r="Y39" s="31">
        <v>1091.44</v>
      </c>
      <c r="Z39" s="31"/>
      <c r="AA39" s="31"/>
      <c r="AB39" s="31"/>
      <c r="AC39" s="31"/>
      <c r="AD39" s="31"/>
      <c r="AE39" s="31"/>
      <c r="AF39" s="46"/>
    </row>
    <row r="40" spans="1:32" s="25" customFormat="1" ht="15.75" customHeight="1">
      <c r="A40" s="5" t="s">
        <v>22</v>
      </c>
      <c r="B40" s="28"/>
      <c r="C40" s="28"/>
      <c r="D40" s="26"/>
      <c r="E40" s="28"/>
      <c r="F40" s="31"/>
      <c r="G40" s="31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46"/>
    </row>
    <row r="41" spans="1:32" s="25" customFormat="1" ht="15.75" customHeight="1">
      <c r="A41" s="5" t="s">
        <v>23</v>
      </c>
      <c r="B41" s="28"/>
      <c r="C41" s="28"/>
      <c r="D41" s="26"/>
      <c r="E41" s="28"/>
      <c r="F41" s="31"/>
      <c r="G41" s="31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47"/>
    </row>
    <row r="42" spans="1:32" s="25" customFormat="1" ht="35.25" customHeight="1">
      <c r="A42" s="7" t="s">
        <v>36</v>
      </c>
      <c r="B42" s="31">
        <f>B43</f>
        <v>56</v>
      </c>
      <c r="C42" s="31">
        <f>C43</f>
        <v>56</v>
      </c>
      <c r="D42" s="31">
        <f>D43</f>
        <v>56</v>
      </c>
      <c r="E42" s="31">
        <f>E43</f>
        <v>56</v>
      </c>
      <c r="F42" s="29">
        <f>E42/B42</f>
        <v>1</v>
      </c>
      <c r="G42" s="29">
        <f>E42/C42</f>
        <v>1</v>
      </c>
      <c r="H42" s="31"/>
      <c r="I42" s="31"/>
      <c r="J42" s="31">
        <f>J43</f>
        <v>43.2</v>
      </c>
      <c r="K42" s="31">
        <f>K43</f>
        <v>43.2</v>
      </c>
      <c r="L42" s="31">
        <f>L43</f>
        <v>12.8</v>
      </c>
      <c r="M42" s="31">
        <f>M43</f>
        <v>12.8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54" t="s">
        <v>74</v>
      </c>
    </row>
    <row r="43" spans="1:32" s="25" customFormat="1" ht="23.25" customHeight="1">
      <c r="A43" s="30" t="s">
        <v>28</v>
      </c>
      <c r="B43" s="28">
        <f>B44+B45+B46+B47</f>
        <v>56</v>
      </c>
      <c r="C43" s="28">
        <f>C44+C45+C46+C47</f>
        <v>56</v>
      </c>
      <c r="D43" s="28">
        <f>D44+D45+D46+D47</f>
        <v>56</v>
      </c>
      <c r="E43" s="28">
        <f>E44+E45+E46+E47</f>
        <v>56</v>
      </c>
      <c r="F43" s="29">
        <f>E43/B43</f>
        <v>1</v>
      </c>
      <c r="G43" s="29">
        <f>E43/C43</f>
        <v>1</v>
      </c>
      <c r="H43" s="28"/>
      <c r="I43" s="28"/>
      <c r="J43" s="28">
        <f>J44+J45+J46+J47</f>
        <v>43.2</v>
      </c>
      <c r="K43" s="28">
        <f>K44+K45+K46+K47</f>
        <v>43.2</v>
      </c>
      <c r="L43" s="28">
        <f>L44+L45+L46+L47</f>
        <v>12.8</v>
      </c>
      <c r="M43" s="28">
        <f>M44+M45+M46+M47</f>
        <v>12.8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46"/>
    </row>
    <row r="44" spans="1:32" s="25" customFormat="1" ht="16.5" customHeight="1">
      <c r="A44" s="5" t="s">
        <v>20</v>
      </c>
      <c r="B44" s="28"/>
      <c r="C44" s="31"/>
      <c r="D44" s="31"/>
      <c r="E44" s="31"/>
      <c r="F44" s="31"/>
      <c r="G44" s="31"/>
      <c r="H44" s="28"/>
      <c r="I44" s="28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46"/>
    </row>
    <row r="45" spans="1:32" s="25" customFormat="1" ht="22.5" customHeight="1">
      <c r="A45" s="5" t="s">
        <v>21</v>
      </c>
      <c r="B45" s="28">
        <v>56</v>
      </c>
      <c r="C45" s="31">
        <v>56</v>
      </c>
      <c r="D45" s="31">
        <v>56</v>
      </c>
      <c r="E45" s="31">
        <v>56</v>
      </c>
      <c r="F45" s="29">
        <f>E45/B45</f>
        <v>1</v>
      </c>
      <c r="G45" s="29">
        <f>E45/C45</f>
        <v>1</v>
      </c>
      <c r="H45" s="28"/>
      <c r="I45" s="28"/>
      <c r="J45" s="31">
        <v>43.2</v>
      </c>
      <c r="K45" s="31">
        <v>43.2</v>
      </c>
      <c r="L45" s="31">
        <v>12.8</v>
      </c>
      <c r="M45" s="31">
        <v>12.8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46"/>
    </row>
    <row r="46" spans="1:32" s="25" customFormat="1" ht="25.5" customHeight="1">
      <c r="A46" s="5" t="s">
        <v>22</v>
      </c>
      <c r="B46" s="28"/>
      <c r="C46" s="31"/>
      <c r="D46" s="31"/>
      <c r="E46" s="31"/>
      <c r="F46" s="31"/>
      <c r="G46" s="31"/>
      <c r="H46" s="28"/>
      <c r="I46" s="28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46"/>
    </row>
    <row r="47" spans="1:32" s="25" customFormat="1" ht="14.25" customHeight="1">
      <c r="A47" s="5" t="s">
        <v>23</v>
      </c>
      <c r="B47" s="28"/>
      <c r="C47" s="31"/>
      <c r="D47" s="31"/>
      <c r="E47" s="31"/>
      <c r="F47" s="31"/>
      <c r="G47" s="31"/>
      <c r="H47" s="28"/>
      <c r="I47" s="28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47"/>
    </row>
    <row r="48" spans="1:32" s="25" customFormat="1" ht="29.25" customHeight="1">
      <c r="A48" s="7" t="s">
        <v>62</v>
      </c>
      <c r="B48" s="31">
        <f>B49</f>
        <v>89.7</v>
      </c>
      <c r="C48" s="31">
        <f>C49</f>
        <v>89.7</v>
      </c>
      <c r="D48" s="31">
        <f>D49</f>
        <v>89.7</v>
      </c>
      <c r="E48" s="31">
        <f>E49</f>
        <v>89.7</v>
      </c>
      <c r="F48" s="29">
        <f>E48/B48</f>
        <v>1</v>
      </c>
      <c r="G48" s="29">
        <f>E48/C48</f>
        <v>1</v>
      </c>
      <c r="H48" s="28"/>
      <c r="I48" s="28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>
        <f>AB49</f>
        <v>89.7</v>
      </c>
      <c r="AC48" s="31"/>
      <c r="AD48" s="31">
        <f>AD49</f>
        <v>0</v>
      </c>
      <c r="AE48" s="31">
        <f>AE49</f>
        <v>89.7</v>
      </c>
      <c r="AF48" s="57" t="s">
        <v>65</v>
      </c>
    </row>
    <row r="49" spans="1:32" s="25" customFormat="1" ht="15" customHeight="1">
      <c r="A49" s="30" t="s">
        <v>28</v>
      </c>
      <c r="B49" s="28">
        <f>B50+B51+B52+B53</f>
        <v>89.7</v>
      </c>
      <c r="C49" s="28">
        <f>C50+C51+C52+C53</f>
        <v>89.7</v>
      </c>
      <c r="D49" s="28">
        <f>D50+D51+D52+D53</f>
        <v>89.7</v>
      </c>
      <c r="E49" s="28">
        <f>E50+E51+E52+E53</f>
        <v>89.7</v>
      </c>
      <c r="F49" s="29">
        <f>E49/B49</f>
        <v>1</v>
      </c>
      <c r="G49" s="29">
        <f>E49/C49</f>
        <v>1</v>
      </c>
      <c r="H49" s="28"/>
      <c r="I49" s="28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28">
        <f>AB50+AB51+AB52+AB53</f>
        <v>89.7</v>
      </c>
      <c r="AC49" s="31"/>
      <c r="AD49" s="28">
        <f>AD50+AD51+AD52+AD53</f>
        <v>0</v>
      </c>
      <c r="AE49" s="28">
        <f>AE50+AE51+AE52+AE53</f>
        <v>89.7</v>
      </c>
      <c r="AF49" s="57"/>
    </row>
    <row r="50" spans="1:32" s="25" customFormat="1" ht="16.5" customHeight="1">
      <c r="A50" s="5" t="s">
        <v>20</v>
      </c>
      <c r="B50" s="28"/>
      <c r="C50" s="28"/>
      <c r="D50" s="26"/>
      <c r="E50" s="28"/>
      <c r="F50" s="31"/>
      <c r="G50" s="31"/>
      <c r="H50" s="28"/>
      <c r="I50" s="28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57"/>
    </row>
    <row r="51" spans="1:32" s="25" customFormat="1" ht="17.25" customHeight="1">
      <c r="A51" s="5" t="s">
        <v>21</v>
      </c>
      <c r="B51" s="28">
        <v>89.7</v>
      </c>
      <c r="C51" s="28">
        <v>89.7</v>
      </c>
      <c r="D51" s="28">
        <v>89.7</v>
      </c>
      <c r="E51" s="28">
        <v>89.7</v>
      </c>
      <c r="F51" s="29">
        <f>E51/B51</f>
        <v>1</v>
      </c>
      <c r="G51" s="29">
        <f>E51/C51</f>
        <v>1</v>
      </c>
      <c r="H51" s="28"/>
      <c r="I51" s="28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>
        <v>89.7</v>
      </c>
      <c r="AC51" s="31"/>
      <c r="AD51" s="31">
        <v>0</v>
      </c>
      <c r="AE51" s="31">
        <v>89.7</v>
      </c>
      <c r="AF51" s="57"/>
    </row>
    <row r="52" spans="1:32" s="25" customFormat="1" ht="17.25" customHeight="1">
      <c r="A52" s="5" t="s">
        <v>22</v>
      </c>
      <c r="B52" s="28"/>
      <c r="C52" s="31"/>
      <c r="D52" s="31"/>
      <c r="E52" s="31"/>
      <c r="F52" s="31"/>
      <c r="G52" s="31"/>
      <c r="H52" s="28"/>
      <c r="I52" s="28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57"/>
    </row>
    <row r="53" spans="1:32" s="25" customFormat="1" ht="18.75" customHeight="1">
      <c r="A53" s="5" t="s">
        <v>23</v>
      </c>
      <c r="B53" s="28"/>
      <c r="C53" s="31"/>
      <c r="D53" s="31"/>
      <c r="E53" s="31"/>
      <c r="F53" s="31"/>
      <c r="G53" s="31"/>
      <c r="H53" s="28"/>
      <c r="I53" s="28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57"/>
    </row>
    <row r="54" spans="1:32" s="25" customFormat="1" ht="36" customHeight="1">
      <c r="A54" s="40" t="s">
        <v>63</v>
      </c>
      <c r="B54" s="31">
        <f>B55</f>
        <v>44</v>
      </c>
      <c r="C54" s="31">
        <f>C55</f>
        <v>44</v>
      </c>
      <c r="D54" s="31">
        <f>D55</f>
        <v>44</v>
      </c>
      <c r="E54" s="31">
        <f>E55</f>
        <v>44</v>
      </c>
      <c r="F54" s="29">
        <f>E54/B54</f>
        <v>1</v>
      </c>
      <c r="G54" s="29">
        <f>E54/C54</f>
        <v>1</v>
      </c>
      <c r="H54" s="28"/>
      <c r="I54" s="28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>
        <f>AB55</f>
        <v>44</v>
      </c>
      <c r="AC54" s="31"/>
      <c r="AD54" s="31">
        <f>AD55</f>
        <v>0</v>
      </c>
      <c r="AE54" s="31">
        <f>AE55</f>
        <v>44</v>
      </c>
      <c r="AF54" s="46" t="s">
        <v>71</v>
      </c>
    </row>
    <row r="55" spans="1:32" s="25" customFormat="1" ht="15" customHeight="1">
      <c r="A55" s="30" t="s">
        <v>28</v>
      </c>
      <c r="B55" s="28">
        <f>B56+B57+B58+B59</f>
        <v>44</v>
      </c>
      <c r="C55" s="28">
        <f>C56+C57+C58+C59</f>
        <v>44</v>
      </c>
      <c r="D55" s="28">
        <f>D56+D57+D58+D59</f>
        <v>44</v>
      </c>
      <c r="E55" s="28">
        <f>E56+E57+E58+E59</f>
        <v>44</v>
      </c>
      <c r="F55" s="29">
        <f>E55/B55</f>
        <v>1</v>
      </c>
      <c r="G55" s="29">
        <f>E55/C55</f>
        <v>1</v>
      </c>
      <c r="H55" s="28"/>
      <c r="I55" s="28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28">
        <f>AB56+AB57+AB58+AB59</f>
        <v>44</v>
      </c>
      <c r="AC55" s="31"/>
      <c r="AD55" s="28">
        <f>AD56+AD57+AD58+AD59</f>
        <v>0</v>
      </c>
      <c r="AE55" s="28">
        <f>AE56+AE57+AE58+AE59</f>
        <v>44</v>
      </c>
      <c r="AF55" s="46"/>
    </row>
    <row r="56" spans="1:32" s="25" customFormat="1" ht="18" customHeight="1">
      <c r="A56" s="5" t="s">
        <v>20</v>
      </c>
      <c r="B56" s="28"/>
      <c r="C56" s="28"/>
      <c r="D56" s="26"/>
      <c r="E56" s="28"/>
      <c r="F56" s="31"/>
      <c r="G56" s="31"/>
      <c r="H56" s="28"/>
      <c r="I56" s="28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46"/>
    </row>
    <row r="57" spans="1:32" s="25" customFormat="1" ht="18" customHeight="1">
      <c r="A57" s="5" t="s">
        <v>21</v>
      </c>
      <c r="B57" s="28">
        <v>44</v>
      </c>
      <c r="C57" s="28">
        <v>44</v>
      </c>
      <c r="D57" s="28">
        <v>44</v>
      </c>
      <c r="E57" s="28">
        <v>44</v>
      </c>
      <c r="F57" s="29">
        <f>E57/B57</f>
        <v>1</v>
      </c>
      <c r="G57" s="29">
        <f>E57/C57</f>
        <v>1</v>
      </c>
      <c r="H57" s="28"/>
      <c r="I57" s="28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>
        <v>44</v>
      </c>
      <c r="AC57" s="31"/>
      <c r="AD57" s="31">
        <v>0</v>
      </c>
      <c r="AE57" s="31">
        <v>44</v>
      </c>
      <c r="AF57" s="46"/>
    </row>
    <row r="58" spans="1:32" s="25" customFormat="1" ht="15" customHeight="1">
      <c r="A58" s="5" t="s">
        <v>22</v>
      </c>
      <c r="B58" s="28"/>
      <c r="C58" s="31"/>
      <c r="D58" s="31"/>
      <c r="E58" s="31"/>
      <c r="F58" s="31"/>
      <c r="G58" s="31"/>
      <c r="H58" s="28"/>
      <c r="I58" s="28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46"/>
    </row>
    <row r="59" spans="1:32" s="25" customFormat="1" ht="17.25" customHeight="1">
      <c r="A59" s="5" t="s">
        <v>23</v>
      </c>
      <c r="B59" s="28"/>
      <c r="C59" s="31"/>
      <c r="D59" s="31"/>
      <c r="E59" s="31"/>
      <c r="F59" s="31"/>
      <c r="G59" s="31"/>
      <c r="H59" s="28"/>
      <c r="I59" s="28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47"/>
    </row>
    <row r="60" spans="1:32" s="25" customFormat="1" ht="57" customHeight="1">
      <c r="A60" s="9" t="s">
        <v>49</v>
      </c>
      <c r="B60" s="31">
        <f>B61</f>
        <v>156.39</v>
      </c>
      <c r="C60" s="31">
        <f>C61</f>
        <v>156.39</v>
      </c>
      <c r="D60" s="31">
        <f>D61</f>
        <v>156.39</v>
      </c>
      <c r="E60" s="31">
        <f>E61</f>
        <v>156.39</v>
      </c>
      <c r="F60" s="29">
        <f>E60/B60</f>
        <v>1</v>
      </c>
      <c r="G60" s="29">
        <f>E60/C60</f>
        <v>1</v>
      </c>
      <c r="H60" s="28"/>
      <c r="I60" s="28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>
        <f>V61</f>
        <v>156.39</v>
      </c>
      <c r="W60" s="31">
        <f>W61</f>
        <v>156.39</v>
      </c>
      <c r="X60" s="31"/>
      <c r="Y60" s="31" t="s">
        <v>53</v>
      </c>
      <c r="Z60" s="31"/>
      <c r="AA60" s="31"/>
      <c r="AB60" s="31"/>
      <c r="AC60" s="31"/>
      <c r="AD60" s="31"/>
      <c r="AE60" s="31"/>
      <c r="AF60" s="54" t="s">
        <v>60</v>
      </c>
    </row>
    <row r="61" spans="1:32" s="25" customFormat="1" ht="41.25" customHeight="1">
      <c r="A61" s="30" t="s">
        <v>28</v>
      </c>
      <c r="B61" s="28">
        <v>156.39</v>
      </c>
      <c r="C61" s="28">
        <v>156.39</v>
      </c>
      <c r="D61" s="28">
        <v>156.39</v>
      </c>
      <c r="E61" s="28">
        <v>156.39</v>
      </c>
      <c r="F61" s="29">
        <f>E61/B61</f>
        <v>1</v>
      </c>
      <c r="G61" s="29">
        <f>E61/C61</f>
        <v>1</v>
      </c>
      <c r="H61" s="28"/>
      <c r="I61" s="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8">
        <v>156.39</v>
      </c>
      <c r="W61" s="28">
        <v>156.39</v>
      </c>
      <c r="X61" s="31"/>
      <c r="Y61" s="31"/>
      <c r="Z61" s="31"/>
      <c r="AA61" s="31"/>
      <c r="AB61" s="31"/>
      <c r="AC61" s="31"/>
      <c r="AD61" s="31"/>
      <c r="AE61" s="31"/>
      <c r="AF61" s="46"/>
    </row>
    <row r="62" spans="1:32" s="25" customFormat="1" ht="42.75" customHeight="1">
      <c r="A62" s="5" t="s">
        <v>20</v>
      </c>
      <c r="B62" s="28"/>
      <c r="C62" s="28"/>
      <c r="D62" s="31"/>
      <c r="E62" s="31"/>
      <c r="F62" s="31"/>
      <c r="G62" s="31"/>
      <c r="H62" s="28"/>
      <c r="I62" s="28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8"/>
      <c r="W62" s="31"/>
      <c r="X62" s="31"/>
      <c r="Y62" s="31"/>
      <c r="Z62" s="31"/>
      <c r="AA62" s="31"/>
      <c r="AB62" s="31"/>
      <c r="AC62" s="31"/>
      <c r="AD62" s="31"/>
      <c r="AE62" s="31"/>
      <c r="AF62" s="46"/>
    </row>
    <row r="63" spans="1:32" s="25" customFormat="1" ht="30" customHeight="1">
      <c r="A63" s="5" t="s">
        <v>21</v>
      </c>
      <c r="B63" s="31"/>
      <c r="C63" s="31"/>
      <c r="D63" s="31"/>
      <c r="E63" s="31"/>
      <c r="F63" s="31"/>
      <c r="G63" s="31"/>
      <c r="H63" s="28"/>
      <c r="I63" s="28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46"/>
    </row>
    <row r="64" spans="1:32" s="25" customFormat="1" ht="30.75" customHeight="1">
      <c r="A64" s="5" t="s">
        <v>22</v>
      </c>
      <c r="B64" s="28"/>
      <c r="C64" s="28"/>
      <c r="D64" s="31"/>
      <c r="E64" s="31"/>
      <c r="F64" s="31"/>
      <c r="G64" s="31"/>
      <c r="H64" s="28"/>
      <c r="I64" s="28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8"/>
      <c r="W64" s="31"/>
      <c r="X64" s="31"/>
      <c r="Y64" s="31"/>
      <c r="Z64" s="31"/>
      <c r="AA64" s="31"/>
      <c r="AB64" s="31"/>
      <c r="AC64" s="31"/>
      <c r="AD64" s="31"/>
      <c r="AE64" s="31"/>
      <c r="AF64" s="46"/>
    </row>
    <row r="65" spans="1:32" s="25" customFormat="1" ht="32.25" customHeight="1">
      <c r="A65" s="5" t="s">
        <v>23</v>
      </c>
      <c r="B65" s="28">
        <v>156.39</v>
      </c>
      <c r="C65" s="28">
        <v>156.39</v>
      </c>
      <c r="D65" s="28">
        <v>156.39</v>
      </c>
      <c r="E65" s="28">
        <v>156.39</v>
      </c>
      <c r="F65" s="29">
        <f>E65/B65</f>
        <v>1</v>
      </c>
      <c r="G65" s="29">
        <f>E65/C65</f>
        <v>1</v>
      </c>
      <c r="H65" s="28"/>
      <c r="I65" s="28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8">
        <v>156.39</v>
      </c>
      <c r="W65" s="28">
        <v>156.39</v>
      </c>
      <c r="X65" s="31"/>
      <c r="Y65" s="31"/>
      <c r="Z65" s="31"/>
      <c r="AA65" s="31"/>
      <c r="AB65" s="31"/>
      <c r="AC65" s="31"/>
      <c r="AD65" s="31"/>
      <c r="AE65" s="31"/>
      <c r="AF65" s="47"/>
    </row>
    <row r="66" spans="1:32" s="25" customFormat="1" ht="59.25" customHeight="1">
      <c r="A66" s="64" t="s">
        <v>30</v>
      </c>
      <c r="B66" s="28">
        <f>B68+B74+B80+B86+B92+B98</f>
        <v>1060</v>
      </c>
      <c r="C66" s="28">
        <f>C68+C74+C80+C86+C92+C98</f>
        <v>1060</v>
      </c>
      <c r="D66" s="28">
        <f>D68+D74+D80+D86+D92+D98</f>
        <v>1060</v>
      </c>
      <c r="E66" s="28">
        <f>E68+E74+E80+E86+E92+E98</f>
        <v>1058.21</v>
      </c>
      <c r="F66" s="29">
        <f>E66/B66</f>
        <v>0.9983113207547171</v>
      </c>
      <c r="G66" s="29">
        <f>E66/C66</f>
        <v>0.9983113207547171</v>
      </c>
      <c r="H66" s="28">
        <f aca="true" t="shared" si="1" ref="H66:N66">H68+H74+H80+H86+H92+H98</f>
        <v>163.7</v>
      </c>
      <c r="I66" s="28">
        <f t="shared" si="1"/>
        <v>163.7</v>
      </c>
      <c r="J66" s="28">
        <f t="shared" si="1"/>
        <v>203.6</v>
      </c>
      <c r="K66" s="28">
        <f t="shared" si="1"/>
        <v>71.4</v>
      </c>
      <c r="L66" s="28">
        <f t="shared" si="1"/>
        <v>200</v>
      </c>
      <c r="M66" s="28">
        <f t="shared" si="1"/>
        <v>121.81</v>
      </c>
      <c r="N66" s="28">
        <f t="shared" si="1"/>
        <v>201.3</v>
      </c>
      <c r="O66" s="28">
        <f>O68+O74+O80+O86+O92+O98</f>
        <v>200.59</v>
      </c>
      <c r="P66" s="28">
        <f>P68+P74+P80+P86+P92+P98</f>
        <v>29.1</v>
      </c>
      <c r="Q66" s="28">
        <f>Q68+Q74+Q80+Q86+Q92+Q98</f>
        <v>136.2</v>
      </c>
      <c r="R66" s="28">
        <f>R68+R74+R80+R86+R92+R98</f>
        <v>43.65</v>
      </c>
      <c r="S66" s="28">
        <f>S68+S74+S80+S86+S92+S98</f>
        <v>0</v>
      </c>
      <c r="T66" s="26"/>
      <c r="U66" s="26"/>
      <c r="V66" s="26"/>
      <c r="W66" s="26"/>
      <c r="X66" s="28">
        <f>X68+X74+X80+X86+X92+X98</f>
        <v>93.65</v>
      </c>
      <c r="Y66" s="28">
        <f>Y68+Y74+Y80+Y86+Y92+Y98</f>
        <v>63.2</v>
      </c>
      <c r="Z66" s="26"/>
      <c r="AA66" s="26"/>
      <c r="AB66" s="28">
        <f>AB68+AB74+AB80+AB86+AB92+AB98</f>
        <v>104</v>
      </c>
      <c r="AC66" s="28">
        <f>AC68+AC74+AC80+AC86+AC92+AC98</f>
        <v>149.6</v>
      </c>
      <c r="AD66" s="28">
        <f>AD68+AD74+AD80+AD86+AD92+AD98</f>
        <v>21</v>
      </c>
      <c r="AE66" s="28">
        <f>AE68+AE74+AE80+AE86+AE92+AE98</f>
        <v>151.70999999999998</v>
      </c>
      <c r="AF66" s="27"/>
    </row>
    <row r="67" spans="1:32" s="25" customFormat="1" ht="15.75" customHeight="1">
      <c r="A67" s="5" t="s">
        <v>45</v>
      </c>
      <c r="B67" s="10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31"/>
      <c r="AE67" s="31"/>
      <c r="AF67" s="27"/>
    </row>
    <row r="68" spans="1:32" s="25" customFormat="1" ht="45.75" customHeight="1">
      <c r="A68" s="8" t="s">
        <v>38</v>
      </c>
      <c r="B68" s="31">
        <f>B69</f>
        <v>100</v>
      </c>
      <c r="C68" s="31">
        <f>C69</f>
        <v>100</v>
      </c>
      <c r="D68" s="31">
        <f>D69</f>
        <v>100</v>
      </c>
      <c r="E68" s="31">
        <f>E69</f>
        <v>100</v>
      </c>
      <c r="F68" s="29">
        <f>E68/B68</f>
        <v>1</v>
      </c>
      <c r="G68" s="29">
        <f>E68/C68</f>
        <v>1</v>
      </c>
      <c r="H68" s="26"/>
      <c r="I68" s="26"/>
      <c r="J68" s="26"/>
      <c r="K68" s="26"/>
      <c r="L68" s="26"/>
      <c r="M68" s="26"/>
      <c r="N68" s="31">
        <f>N69</f>
        <v>100</v>
      </c>
      <c r="O68" s="31">
        <f>O69</f>
        <v>100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31"/>
      <c r="AE68" s="31"/>
      <c r="AF68" s="54" t="s">
        <v>51</v>
      </c>
    </row>
    <row r="69" spans="1:32" s="25" customFormat="1" ht="13.5" customHeight="1">
      <c r="A69" s="30" t="s">
        <v>28</v>
      </c>
      <c r="B69" s="28">
        <f>B70+B71+B72+B73</f>
        <v>100</v>
      </c>
      <c r="C69" s="28">
        <f>C70+C71+C72+C73</f>
        <v>100</v>
      </c>
      <c r="D69" s="28">
        <f>D70+D71+D72+D73</f>
        <v>100</v>
      </c>
      <c r="E69" s="28">
        <f>E70+E71+E72+E73</f>
        <v>100</v>
      </c>
      <c r="F69" s="29">
        <f>E69/B69</f>
        <v>1</v>
      </c>
      <c r="G69" s="29">
        <f>E69/C69</f>
        <v>1</v>
      </c>
      <c r="H69" s="28"/>
      <c r="I69" s="28"/>
      <c r="J69" s="28"/>
      <c r="K69" s="28"/>
      <c r="L69" s="28"/>
      <c r="M69" s="28"/>
      <c r="N69" s="28">
        <f>N70+N71+N72+N73</f>
        <v>100</v>
      </c>
      <c r="O69" s="28">
        <f>O70+O71+O72+O73</f>
        <v>100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46"/>
    </row>
    <row r="70" spans="1:32" s="25" customFormat="1" ht="16.5" customHeight="1">
      <c r="A70" s="5" t="s">
        <v>20</v>
      </c>
      <c r="B70" s="28"/>
      <c r="C70" s="28"/>
      <c r="D70" s="26"/>
      <c r="E70" s="28"/>
      <c r="F70" s="31"/>
      <c r="G70" s="31"/>
      <c r="H70" s="28"/>
      <c r="I70" s="28"/>
      <c r="J70" s="28"/>
      <c r="K70" s="28"/>
      <c r="L70" s="28"/>
      <c r="M70" s="28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46"/>
    </row>
    <row r="71" spans="1:32" s="25" customFormat="1" ht="18.75" customHeight="1">
      <c r="A71" s="5" t="s">
        <v>21</v>
      </c>
      <c r="B71" s="28">
        <v>100</v>
      </c>
      <c r="C71" s="28">
        <v>100</v>
      </c>
      <c r="D71" s="28">
        <v>100</v>
      </c>
      <c r="E71" s="28">
        <v>100</v>
      </c>
      <c r="F71" s="29">
        <f>E71/B71</f>
        <v>1</v>
      </c>
      <c r="G71" s="29">
        <f>E71/C71</f>
        <v>1</v>
      </c>
      <c r="H71" s="28"/>
      <c r="I71" s="28"/>
      <c r="J71" s="28"/>
      <c r="K71" s="28"/>
      <c r="L71" s="28"/>
      <c r="M71" s="28"/>
      <c r="N71" s="31">
        <v>100</v>
      </c>
      <c r="O71" s="31">
        <v>100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46"/>
    </row>
    <row r="72" spans="1:32" s="25" customFormat="1" ht="18.75" customHeight="1">
      <c r="A72" s="5" t="s">
        <v>22</v>
      </c>
      <c r="B72" s="28"/>
      <c r="C72" s="28"/>
      <c r="D72" s="26"/>
      <c r="E72" s="28"/>
      <c r="F72" s="31"/>
      <c r="G72" s="31"/>
      <c r="H72" s="28"/>
      <c r="I72" s="28"/>
      <c r="J72" s="28"/>
      <c r="K72" s="28"/>
      <c r="L72" s="28"/>
      <c r="M72" s="28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46"/>
    </row>
    <row r="73" spans="1:32" s="25" customFormat="1" ht="20.25" customHeight="1">
      <c r="A73" s="5" t="s">
        <v>23</v>
      </c>
      <c r="B73" s="28"/>
      <c r="C73" s="28"/>
      <c r="D73" s="26"/>
      <c r="E73" s="28"/>
      <c r="F73" s="31"/>
      <c r="G73" s="31"/>
      <c r="H73" s="28"/>
      <c r="I73" s="28"/>
      <c r="J73" s="28"/>
      <c r="K73" s="28"/>
      <c r="L73" s="28"/>
      <c r="M73" s="28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47"/>
    </row>
    <row r="74" spans="1:32" s="25" customFormat="1" ht="61.5" customHeight="1">
      <c r="A74" s="8" t="s">
        <v>37</v>
      </c>
      <c r="B74" s="31">
        <f>B75</f>
        <v>250</v>
      </c>
      <c r="C74" s="31">
        <f>C75</f>
        <v>250</v>
      </c>
      <c r="D74" s="31">
        <f>D75</f>
        <v>250</v>
      </c>
      <c r="E74" s="31">
        <f>E75</f>
        <v>250</v>
      </c>
      <c r="F74" s="29">
        <f>E74/B74</f>
        <v>1</v>
      </c>
      <c r="G74" s="29">
        <f>E74/C74</f>
        <v>1</v>
      </c>
      <c r="H74" s="26"/>
      <c r="I74" s="26"/>
      <c r="J74" s="31">
        <f aca="true" t="shared" si="2" ref="J74:O74">J75</f>
        <v>50</v>
      </c>
      <c r="K74" s="31">
        <f t="shared" si="2"/>
        <v>50</v>
      </c>
      <c r="L74" s="31">
        <f t="shared" si="2"/>
        <v>50</v>
      </c>
      <c r="M74" s="31">
        <f t="shared" si="2"/>
        <v>50</v>
      </c>
      <c r="N74" s="31">
        <f t="shared" si="2"/>
        <v>50</v>
      </c>
      <c r="O74" s="31">
        <f t="shared" si="2"/>
        <v>50</v>
      </c>
      <c r="P74" s="26"/>
      <c r="Q74" s="26"/>
      <c r="R74" s="26"/>
      <c r="S74" s="26"/>
      <c r="T74" s="26"/>
      <c r="U74" s="26"/>
      <c r="V74" s="26"/>
      <c r="W74" s="26"/>
      <c r="X74" s="31">
        <f>X75</f>
        <v>50</v>
      </c>
      <c r="Y74" s="31">
        <f>Y75</f>
        <v>50</v>
      </c>
      <c r="Z74" s="26"/>
      <c r="AA74" s="26"/>
      <c r="AB74" s="31">
        <f>AB75</f>
        <v>50</v>
      </c>
      <c r="AC74" s="31">
        <f>AC75</f>
        <v>50</v>
      </c>
      <c r="AD74" s="31"/>
      <c r="AE74" s="31"/>
      <c r="AF74" s="54" t="s">
        <v>61</v>
      </c>
    </row>
    <row r="75" spans="1:32" s="25" customFormat="1" ht="26.25" customHeight="1">
      <c r="A75" s="30" t="s">
        <v>28</v>
      </c>
      <c r="B75" s="28">
        <f>B76+B77+B78+B79</f>
        <v>250</v>
      </c>
      <c r="C75" s="28">
        <f>C76+C77+C78+C79</f>
        <v>250</v>
      </c>
      <c r="D75" s="28">
        <f>D76+D77+D78+D79</f>
        <v>250</v>
      </c>
      <c r="E75" s="28">
        <f>E76+E77+E78+E79</f>
        <v>250</v>
      </c>
      <c r="F75" s="29">
        <f>E75/B75</f>
        <v>1</v>
      </c>
      <c r="G75" s="29">
        <f>E75/C75</f>
        <v>1</v>
      </c>
      <c r="H75" s="28"/>
      <c r="I75" s="28"/>
      <c r="J75" s="28">
        <f aca="true" t="shared" si="3" ref="J75:O75">J76+J77+J78+J79</f>
        <v>50</v>
      </c>
      <c r="K75" s="28">
        <f t="shared" si="3"/>
        <v>50</v>
      </c>
      <c r="L75" s="28">
        <f t="shared" si="3"/>
        <v>50</v>
      </c>
      <c r="M75" s="28">
        <f t="shared" si="3"/>
        <v>50</v>
      </c>
      <c r="N75" s="28">
        <f t="shared" si="3"/>
        <v>50</v>
      </c>
      <c r="O75" s="28">
        <f t="shared" si="3"/>
        <v>50</v>
      </c>
      <c r="P75" s="28"/>
      <c r="Q75" s="28"/>
      <c r="R75" s="28"/>
      <c r="S75" s="28"/>
      <c r="T75" s="28"/>
      <c r="U75" s="28"/>
      <c r="V75" s="28"/>
      <c r="W75" s="28"/>
      <c r="X75" s="28">
        <f>X76+X77+X78+X79</f>
        <v>50</v>
      </c>
      <c r="Y75" s="28">
        <f>Y76+Y77+Y78+Y79</f>
        <v>50</v>
      </c>
      <c r="Z75" s="28"/>
      <c r="AA75" s="28"/>
      <c r="AB75" s="28">
        <f>AB76+AB77+AB78+AB79</f>
        <v>50</v>
      </c>
      <c r="AC75" s="28">
        <f>AC76+AC77+AC78+AC79</f>
        <v>50</v>
      </c>
      <c r="AD75" s="28"/>
      <c r="AE75" s="28"/>
      <c r="AF75" s="46"/>
    </row>
    <row r="76" spans="1:32" s="25" customFormat="1" ht="40.5" customHeight="1">
      <c r="A76" s="5" t="s">
        <v>20</v>
      </c>
      <c r="B76" s="28"/>
      <c r="C76" s="31"/>
      <c r="D76" s="26"/>
      <c r="E76" s="26"/>
      <c r="F76" s="31"/>
      <c r="G76" s="31"/>
      <c r="H76" s="28"/>
      <c r="I76" s="28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46"/>
    </row>
    <row r="77" spans="1:32" s="25" customFormat="1" ht="36" customHeight="1">
      <c r="A77" s="5" t="s">
        <v>21</v>
      </c>
      <c r="B77" s="28">
        <v>250</v>
      </c>
      <c r="C77" s="28">
        <v>250</v>
      </c>
      <c r="D77" s="28">
        <v>250</v>
      </c>
      <c r="E77" s="28">
        <v>250</v>
      </c>
      <c r="F77" s="29">
        <f>E77/B77</f>
        <v>1</v>
      </c>
      <c r="G77" s="29">
        <f>E77/C77</f>
        <v>1</v>
      </c>
      <c r="H77" s="28"/>
      <c r="I77" s="28"/>
      <c r="J77" s="31">
        <v>50</v>
      </c>
      <c r="K77" s="31">
        <v>50</v>
      </c>
      <c r="L77" s="31">
        <v>50</v>
      </c>
      <c r="M77" s="31">
        <v>50</v>
      </c>
      <c r="N77" s="31">
        <v>50</v>
      </c>
      <c r="O77" s="31">
        <v>50</v>
      </c>
      <c r="P77" s="31"/>
      <c r="Q77" s="31"/>
      <c r="R77" s="31"/>
      <c r="S77" s="31"/>
      <c r="T77" s="31"/>
      <c r="U77" s="31"/>
      <c r="V77" s="31"/>
      <c r="W77" s="31"/>
      <c r="X77" s="31">
        <v>50</v>
      </c>
      <c r="Y77" s="31">
        <v>50</v>
      </c>
      <c r="Z77" s="31"/>
      <c r="AA77" s="31"/>
      <c r="AB77" s="31">
        <v>50</v>
      </c>
      <c r="AC77" s="31">
        <v>50</v>
      </c>
      <c r="AD77" s="31"/>
      <c r="AE77" s="31"/>
      <c r="AF77" s="46"/>
    </row>
    <row r="78" spans="1:32" s="25" customFormat="1" ht="33" customHeight="1">
      <c r="A78" s="5" t="s">
        <v>22</v>
      </c>
      <c r="B78" s="28"/>
      <c r="C78" s="31"/>
      <c r="D78" s="26"/>
      <c r="E78" s="28"/>
      <c r="F78" s="31"/>
      <c r="G78" s="31"/>
      <c r="H78" s="28"/>
      <c r="I78" s="28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46"/>
    </row>
    <row r="79" spans="1:32" s="25" customFormat="1" ht="51" customHeight="1">
      <c r="A79" s="5" t="s">
        <v>23</v>
      </c>
      <c r="B79" s="28"/>
      <c r="C79" s="31"/>
      <c r="D79" s="26"/>
      <c r="E79" s="28"/>
      <c r="F79" s="31"/>
      <c r="G79" s="31"/>
      <c r="H79" s="28"/>
      <c r="I79" s="28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47"/>
    </row>
    <row r="80" spans="1:32" s="25" customFormat="1" ht="93.75" customHeight="1">
      <c r="A80" s="8" t="s">
        <v>39</v>
      </c>
      <c r="B80" s="31">
        <f>B81</f>
        <v>230</v>
      </c>
      <c r="C80" s="31">
        <f>C81</f>
        <v>230</v>
      </c>
      <c r="D80" s="31">
        <f>D81</f>
        <v>230</v>
      </c>
      <c r="E80" s="31">
        <f>E81</f>
        <v>230</v>
      </c>
      <c r="F80" s="29">
        <f>E80/B80</f>
        <v>1</v>
      </c>
      <c r="G80" s="29">
        <f>E80/C80</f>
        <v>1</v>
      </c>
      <c r="H80" s="31">
        <f>H81</f>
        <v>163.7</v>
      </c>
      <c r="I80" s="31">
        <f>I81</f>
        <v>163.7</v>
      </c>
      <c r="J80" s="31">
        <f>J81</f>
        <v>66.3</v>
      </c>
      <c r="K80" s="31">
        <f>K81</f>
        <v>21.4</v>
      </c>
      <c r="L80" s="26"/>
      <c r="M80" s="26"/>
      <c r="N80" s="31">
        <f>N81</f>
        <v>0</v>
      </c>
      <c r="O80" s="31">
        <f>O81</f>
        <v>44.9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31"/>
      <c r="AE80" s="31"/>
      <c r="AF80" s="54" t="s">
        <v>66</v>
      </c>
    </row>
    <row r="81" spans="1:32" s="25" customFormat="1" ht="53.25" customHeight="1">
      <c r="A81" s="30" t="s">
        <v>28</v>
      </c>
      <c r="B81" s="28">
        <f>B82+B83+B84+B85</f>
        <v>230</v>
      </c>
      <c r="C81" s="28">
        <f>C82+C83+C84+C85</f>
        <v>230</v>
      </c>
      <c r="D81" s="28">
        <f>D82+D83+D84+D85</f>
        <v>230</v>
      </c>
      <c r="E81" s="28">
        <f>E82+E83+E84+E85</f>
        <v>230</v>
      </c>
      <c r="F81" s="29">
        <f>E81/B81</f>
        <v>1</v>
      </c>
      <c r="G81" s="29">
        <f>E81/C81</f>
        <v>1</v>
      </c>
      <c r="H81" s="28">
        <f>H82+H83+H84+H85</f>
        <v>163.7</v>
      </c>
      <c r="I81" s="28">
        <f>I82+I83+I84+I85</f>
        <v>163.7</v>
      </c>
      <c r="J81" s="28">
        <f>J82+J83+J84+J85</f>
        <v>66.3</v>
      </c>
      <c r="K81" s="28">
        <f>K82+K83+K84+K85</f>
        <v>21.4</v>
      </c>
      <c r="L81" s="28"/>
      <c r="M81" s="28"/>
      <c r="N81" s="28">
        <f>N82+N83+N84+N85</f>
        <v>0</v>
      </c>
      <c r="O81" s="28">
        <f>O82+O83+O84+O85</f>
        <v>44.9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46"/>
    </row>
    <row r="82" spans="1:32" s="25" customFormat="1" ht="85.5" customHeight="1">
      <c r="A82" s="5" t="s">
        <v>20</v>
      </c>
      <c r="B82" s="28"/>
      <c r="C82" s="28"/>
      <c r="D82" s="26"/>
      <c r="E82" s="28"/>
      <c r="F82" s="31"/>
      <c r="G82" s="31"/>
      <c r="H82" s="31"/>
      <c r="I82" s="31"/>
      <c r="J82" s="2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46"/>
    </row>
    <row r="83" spans="1:32" s="25" customFormat="1" ht="70.5" customHeight="1">
      <c r="A83" s="5" t="s">
        <v>21</v>
      </c>
      <c r="B83" s="28">
        <v>230</v>
      </c>
      <c r="C83" s="28">
        <v>230</v>
      </c>
      <c r="D83" s="28">
        <v>230</v>
      </c>
      <c r="E83" s="28">
        <f>I83+K83+O83</f>
        <v>230</v>
      </c>
      <c r="F83" s="29">
        <f>E83/B83</f>
        <v>1</v>
      </c>
      <c r="G83" s="29">
        <f>E83/C83</f>
        <v>1</v>
      </c>
      <c r="H83" s="31">
        <v>163.7</v>
      </c>
      <c r="I83" s="31">
        <v>163.7</v>
      </c>
      <c r="J83" s="31">
        <v>66.3</v>
      </c>
      <c r="K83" s="31">
        <v>21.4</v>
      </c>
      <c r="L83" s="28"/>
      <c r="M83" s="28"/>
      <c r="N83" s="28">
        <v>0</v>
      </c>
      <c r="O83" s="28">
        <v>44.9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46"/>
    </row>
    <row r="84" spans="1:32" s="25" customFormat="1" ht="38.25" customHeight="1">
      <c r="A84" s="5" t="s">
        <v>22</v>
      </c>
      <c r="B84" s="28"/>
      <c r="C84" s="28"/>
      <c r="D84" s="26"/>
      <c r="E84" s="28"/>
      <c r="F84" s="31"/>
      <c r="G84" s="31"/>
      <c r="H84" s="31"/>
      <c r="I84" s="31"/>
      <c r="J84" s="26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46"/>
    </row>
    <row r="85" spans="1:32" s="25" customFormat="1" ht="35.25" customHeight="1">
      <c r="A85" s="5" t="s">
        <v>23</v>
      </c>
      <c r="B85" s="28"/>
      <c r="C85" s="28"/>
      <c r="D85" s="26"/>
      <c r="E85" s="28"/>
      <c r="F85" s="31"/>
      <c r="G85" s="31"/>
      <c r="H85" s="31"/>
      <c r="I85" s="31"/>
      <c r="J85" s="2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47"/>
    </row>
    <row r="86" spans="1:32" s="25" customFormat="1" ht="63.75" customHeight="1">
      <c r="A86" s="8" t="s">
        <v>40</v>
      </c>
      <c r="B86" s="31">
        <f>B87</f>
        <v>255</v>
      </c>
      <c r="C86" s="31">
        <f>C87</f>
        <v>255</v>
      </c>
      <c r="D86" s="31">
        <f>D87</f>
        <v>255</v>
      </c>
      <c r="E86" s="31">
        <f>E87</f>
        <v>254.64</v>
      </c>
      <c r="F86" s="29">
        <f>E86/B86</f>
        <v>0.9985882352941176</v>
      </c>
      <c r="G86" s="29">
        <f>E86/C86</f>
        <v>0.9985882352941176</v>
      </c>
      <c r="H86" s="26"/>
      <c r="I86" s="26"/>
      <c r="J86" s="31">
        <f aca="true" t="shared" si="4" ref="J86:Q86">J87</f>
        <v>87.3</v>
      </c>
      <c r="K86" s="31">
        <f t="shared" si="4"/>
        <v>0</v>
      </c>
      <c r="L86" s="31">
        <f t="shared" si="4"/>
        <v>0</v>
      </c>
      <c r="M86" s="31">
        <f t="shared" si="4"/>
        <v>4.01</v>
      </c>
      <c r="N86" s="31">
        <f t="shared" si="4"/>
        <v>51.3</v>
      </c>
      <c r="O86" s="31">
        <f t="shared" si="4"/>
        <v>5.69</v>
      </c>
      <c r="P86" s="31">
        <f t="shared" si="4"/>
        <v>29.1</v>
      </c>
      <c r="Q86" s="31">
        <f t="shared" si="4"/>
        <v>54</v>
      </c>
      <c r="R86" s="31">
        <f>R87</f>
        <v>43.65</v>
      </c>
      <c r="S86" s="31">
        <f>S87</f>
        <v>0</v>
      </c>
      <c r="T86" s="26"/>
      <c r="U86" s="26"/>
      <c r="V86" s="26"/>
      <c r="W86" s="26"/>
      <c r="X86" s="31">
        <f>X87</f>
        <v>43.65</v>
      </c>
      <c r="Y86" s="31">
        <f>Y87</f>
        <v>13.2</v>
      </c>
      <c r="Z86" s="26"/>
      <c r="AA86" s="26"/>
      <c r="AB86" s="31">
        <f>AB87</f>
        <v>0</v>
      </c>
      <c r="AC86" s="31">
        <f>AC87</f>
        <v>99.6</v>
      </c>
      <c r="AD86" s="31">
        <f>AD87</f>
        <v>0</v>
      </c>
      <c r="AE86" s="31">
        <f>AE87</f>
        <v>78.14</v>
      </c>
      <c r="AF86" s="54" t="s">
        <v>75</v>
      </c>
    </row>
    <row r="87" spans="1:32" s="25" customFormat="1" ht="23.25" customHeight="1">
      <c r="A87" s="30" t="s">
        <v>28</v>
      </c>
      <c r="B87" s="28">
        <f>B88+B89+B90+B91</f>
        <v>255</v>
      </c>
      <c r="C87" s="28">
        <f>C88+C89+C90+C91</f>
        <v>255</v>
      </c>
      <c r="D87" s="28">
        <f>D88+D89+D90+D91</f>
        <v>255</v>
      </c>
      <c r="E87" s="28">
        <f>E88+E89+E90+E91</f>
        <v>254.64</v>
      </c>
      <c r="F87" s="29">
        <f>E87/B87</f>
        <v>0.9985882352941176</v>
      </c>
      <c r="G87" s="29">
        <f>E87/C87</f>
        <v>0.9985882352941176</v>
      </c>
      <c r="H87" s="28"/>
      <c r="I87" s="28"/>
      <c r="J87" s="28">
        <f aca="true" t="shared" si="5" ref="J87:Q87">J88+J89+J90+J91</f>
        <v>87.3</v>
      </c>
      <c r="K87" s="28">
        <f t="shared" si="5"/>
        <v>0</v>
      </c>
      <c r="L87" s="28">
        <f t="shared" si="5"/>
        <v>0</v>
      </c>
      <c r="M87" s="28">
        <f t="shared" si="5"/>
        <v>4.01</v>
      </c>
      <c r="N87" s="28">
        <f t="shared" si="5"/>
        <v>51.3</v>
      </c>
      <c r="O87" s="28">
        <f t="shared" si="5"/>
        <v>5.69</v>
      </c>
      <c r="P87" s="31">
        <f t="shared" si="5"/>
        <v>29.1</v>
      </c>
      <c r="Q87" s="31">
        <f t="shared" si="5"/>
        <v>54</v>
      </c>
      <c r="R87" s="28">
        <f>R88+R89+R90+R91</f>
        <v>43.65</v>
      </c>
      <c r="S87" s="28">
        <f>S88+S89+S90+S91</f>
        <v>0</v>
      </c>
      <c r="T87" s="28"/>
      <c r="U87" s="28"/>
      <c r="V87" s="28"/>
      <c r="W87" s="28"/>
      <c r="X87" s="28">
        <f>X88+X89+X90+X91</f>
        <v>43.65</v>
      </c>
      <c r="Y87" s="28">
        <f>Y88+Y89+Y90+Y91</f>
        <v>13.2</v>
      </c>
      <c r="Z87" s="28"/>
      <c r="AA87" s="28"/>
      <c r="AB87" s="28">
        <f>AB88+AB89+AB90+AB91</f>
        <v>0</v>
      </c>
      <c r="AC87" s="28">
        <f>AC88+AC89+AC90+AC91</f>
        <v>99.6</v>
      </c>
      <c r="AD87" s="28">
        <f>AD88+AD89+AD90+AD91</f>
        <v>0</v>
      </c>
      <c r="AE87" s="28">
        <f>AE88+AE89+AE90+AE91</f>
        <v>78.14</v>
      </c>
      <c r="AF87" s="46"/>
    </row>
    <row r="88" spans="1:32" s="25" customFormat="1" ht="22.5" customHeight="1">
      <c r="A88" s="5" t="s">
        <v>20</v>
      </c>
      <c r="B88" s="28"/>
      <c r="C88" s="28"/>
      <c r="D88" s="26"/>
      <c r="E88" s="28"/>
      <c r="F88" s="31"/>
      <c r="G88" s="31"/>
      <c r="H88" s="28"/>
      <c r="I88" s="28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46"/>
    </row>
    <row r="89" spans="1:32" s="25" customFormat="1" ht="20.25" customHeight="1">
      <c r="A89" s="5" t="s">
        <v>21</v>
      </c>
      <c r="B89" s="28">
        <v>255</v>
      </c>
      <c r="C89" s="28">
        <f>J89+N89+P89+R89+T89+V89+X89</f>
        <v>255</v>
      </c>
      <c r="D89" s="28">
        <v>255</v>
      </c>
      <c r="E89" s="28">
        <f>K89+M89+O89+Q89+S89+U89+W89+Y89+AA89+AC89+AE89</f>
        <v>254.64</v>
      </c>
      <c r="F89" s="29">
        <f>E89/B89</f>
        <v>0.9985882352941176</v>
      </c>
      <c r="G89" s="29">
        <f>E89/C89</f>
        <v>0.9985882352941176</v>
      </c>
      <c r="H89" s="28"/>
      <c r="I89" s="28"/>
      <c r="J89" s="31">
        <v>87.3</v>
      </c>
      <c r="K89" s="31">
        <v>0</v>
      </c>
      <c r="L89" s="31">
        <v>0</v>
      </c>
      <c r="M89" s="31">
        <v>4.01</v>
      </c>
      <c r="N89" s="31">
        <v>51.3</v>
      </c>
      <c r="O89" s="31">
        <v>5.69</v>
      </c>
      <c r="P89" s="31">
        <v>29.1</v>
      </c>
      <c r="Q89" s="31">
        <v>54</v>
      </c>
      <c r="R89" s="31">
        <v>43.65</v>
      </c>
      <c r="S89" s="31">
        <v>0</v>
      </c>
      <c r="T89" s="31"/>
      <c r="U89" s="31"/>
      <c r="V89" s="31"/>
      <c r="W89" s="31"/>
      <c r="X89" s="31">
        <v>43.65</v>
      </c>
      <c r="Y89" s="31">
        <v>13.2</v>
      </c>
      <c r="Z89" s="31"/>
      <c r="AA89" s="31"/>
      <c r="AB89" s="31">
        <v>0</v>
      </c>
      <c r="AC89" s="31">
        <v>99.6</v>
      </c>
      <c r="AD89" s="31">
        <v>0</v>
      </c>
      <c r="AE89" s="31">
        <v>78.14</v>
      </c>
      <c r="AF89" s="46"/>
    </row>
    <row r="90" spans="1:32" s="25" customFormat="1" ht="16.5" customHeight="1">
      <c r="A90" s="5" t="s">
        <v>22</v>
      </c>
      <c r="B90" s="28"/>
      <c r="C90" s="28"/>
      <c r="D90" s="26"/>
      <c r="E90" s="28"/>
      <c r="F90" s="31"/>
      <c r="G90" s="31"/>
      <c r="H90" s="28"/>
      <c r="I90" s="28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46"/>
    </row>
    <row r="91" spans="1:32" s="35" customFormat="1" ht="19.5" customHeight="1">
      <c r="A91" s="33" t="s">
        <v>23</v>
      </c>
      <c r="B91" s="28"/>
      <c r="C91" s="28"/>
      <c r="D91" s="34"/>
      <c r="E91" s="28"/>
      <c r="F91" s="31"/>
      <c r="G91" s="31"/>
      <c r="H91" s="28"/>
      <c r="I91" s="28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47"/>
    </row>
    <row r="92" spans="1:32" s="25" customFormat="1" ht="51" customHeight="1">
      <c r="A92" s="8" t="s">
        <v>58</v>
      </c>
      <c r="B92" s="31">
        <f>B93</f>
        <v>75</v>
      </c>
      <c r="C92" s="31">
        <f>C93</f>
        <v>75</v>
      </c>
      <c r="D92" s="31">
        <f>D93</f>
        <v>75</v>
      </c>
      <c r="E92" s="31">
        <f>E93</f>
        <v>73.57</v>
      </c>
      <c r="F92" s="29">
        <f>E92/B92</f>
        <v>0.9809333333333332</v>
      </c>
      <c r="G92" s="29">
        <f>E92/C92</f>
        <v>0.9809333333333332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31">
        <f>AB93</f>
        <v>54</v>
      </c>
      <c r="AC92" s="31">
        <f>AC93</f>
        <v>0</v>
      </c>
      <c r="AD92" s="31">
        <f>AD93</f>
        <v>21</v>
      </c>
      <c r="AE92" s="31">
        <f>AE93</f>
        <v>73.57</v>
      </c>
      <c r="AF92" s="54" t="s">
        <v>72</v>
      </c>
    </row>
    <row r="93" spans="1:32" s="25" customFormat="1" ht="21" customHeight="1">
      <c r="A93" s="30" t="s">
        <v>28</v>
      </c>
      <c r="B93" s="28">
        <f>B94+B95+B96+B97</f>
        <v>75</v>
      </c>
      <c r="C93" s="28">
        <f>C94+C95+C96+C97</f>
        <v>75</v>
      </c>
      <c r="D93" s="28">
        <f>D94+D95+D96+D97</f>
        <v>75</v>
      </c>
      <c r="E93" s="28">
        <f>E94+E95+E96+E97</f>
        <v>73.57</v>
      </c>
      <c r="F93" s="29">
        <f>E93/B93</f>
        <v>0.9809333333333332</v>
      </c>
      <c r="G93" s="29">
        <f>E93/C93</f>
        <v>0.9809333333333332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>
        <f>AB94+AB95+AB96+AB97</f>
        <v>54</v>
      </c>
      <c r="AC93" s="28">
        <f>AC94+AC95+AC96+AC97</f>
        <v>0</v>
      </c>
      <c r="AD93" s="28">
        <f>AD94+AD95+AD96+AD97</f>
        <v>21</v>
      </c>
      <c r="AE93" s="28">
        <f>AE94+AE95+AE96+AE97</f>
        <v>73.57</v>
      </c>
      <c r="AF93" s="46"/>
    </row>
    <row r="94" spans="1:32" s="25" customFormat="1" ht="18" customHeight="1">
      <c r="A94" s="5" t="s">
        <v>20</v>
      </c>
      <c r="B94" s="28"/>
      <c r="C94" s="28"/>
      <c r="D94" s="26"/>
      <c r="E94" s="28"/>
      <c r="F94" s="31"/>
      <c r="G94" s="31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31"/>
      <c r="AC94" s="31"/>
      <c r="AD94" s="31"/>
      <c r="AE94" s="31"/>
      <c r="AF94" s="46"/>
    </row>
    <row r="95" spans="1:32" s="25" customFormat="1" ht="18.75" customHeight="1">
      <c r="A95" s="5" t="s">
        <v>21</v>
      </c>
      <c r="B95" s="28">
        <v>75</v>
      </c>
      <c r="C95" s="28">
        <v>75</v>
      </c>
      <c r="D95" s="28">
        <v>75</v>
      </c>
      <c r="E95" s="28">
        <v>73.57</v>
      </c>
      <c r="F95" s="29">
        <f>E95/B95</f>
        <v>0.9809333333333332</v>
      </c>
      <c r="G95" s="29">
        <f>E95/C95</f>
        <v>0.9809333333333332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31">
        <v>54</v>
      </c>
      <c r="AC95" s="31">
        <v>0</v>
      </c>
      <c r="AD95" s="31">
        <v>21</v>
      </c>
      <c r="AE95" s="31">
        <v>73.57</v>
      </c>
      <c r="AF95" s="46"/>
    </row>
    <row r="96" spans="1:32" s="25" customFormat="1" ht="18.75" customHeight="1">
      <c r="A96" s="5" t="s">
        <v>22</v>
      </c>
      <c r="B96" s="28"/>
      <c r="C96" s="28"/>
      <c r="D96" s="26"/>
      <c r="E96" s="28"/>
      <c r="F96" s="31"/>
      <c r="G96" s="31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31"/>
      <c r="AC96" s="31"/>
      <c r="AD96" s="31"/>
      <c r="AE96" s="31"/>
      <c r="AF96" s="46"/>
    </row>
    <row r="97" spans="1:32" s="25" customFormat="1" ht="18.75" customHeight="1">
      <c r="A97" s="5" t="s">
        <v>23</v>
      </c>
      <c r="B97" s="28"/>
      <c r="C97" s="28"/>
      <c r="D97" s="26"/>
      <c r="E97" s="28"/>
      <c r="F97" s="31"/>
      <c r="G97" s="31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31"/>
      <c r="AC97" s="31"/>
      <c r="AD97" s="31"/>
      <c r="AE97" s="31"/>
      <c r="AF97" s="47"/>
    </row>
    <row r="98" spans="1:32" s="25" customFormat="1" ht="90.75" customHeight="1">
      <c r="A98" s="7" t="s">
        <v>41</v>
      </c>
      <c r="B98" s="31">
        <f>B99</f>
        <v>150</v>
      </c>
      <c r="C98" s="31">
        <f>C99</f>
        <v>150</v>
      </c>
      <c r="D98" s="31">
        <f>D99</f>
        <v>150</v>
      </c>
      <c r="E98" s="31">
        <f>E99</f>
        <v>150</v>
      </c>
      <c r="F98" s="29">
        <f>E98/B98</f>
        <v>1</v>
      </c>
      <c r="G98" s="29">
        <f>E98/C98</f>
        <v>1</v>
      </c>
      <c r="H98" s="26"/>
      <c r="I98" s="26"/>
      <c r="J98" s="26"/>
      <c r="K98" s="26"/>
      <c r="L98" s="31">
        <f>L99</f>
        <v>150</v>
      </c>
      <c r="M98" s="31">
        <f>M99</f>
        <v>67.8</v>
      </c>
      <c r="N98" s="26"/>
      <c r="O98" s="26"/>
      <c r="P98" s="28">
        <f>P99</f>
        <v>0</v>
      </c>
      <c r="Q98" s="28">
        <f>Q99</f>
        <v>82.2</v>
      </c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31"/>
      <c r="AE98" s="31"/>
      <c r="AF98" s="54" t="s">
        <v>52</v>
      </c>
    </row>
    <row r="99" spans="1:32" s="25" customFormat="1" ht="18.75" customHeight="1">
      <c r="A99" s="30" t="s">
        <v>28</v>
      </c>
      <c r="B99" s="28">
        <f>B100+B101+B102+B103</f>
        <v>150</v>
      </c>
      <c r="C99" s="28">
        <f>C100+C101+C102+C103</f>
        <v>150</v>
      </c>
      <c r="D99" s="28">
        <f>D100+D101+D102+D103</f>
        <v>150</v>
      </c>
      <c r="E99" s="28">
        <f>E100+E101+E102+E103</f>
        <v>150</v>
      </c>
      <c r="F99" s="29">
        <f>E99/B99</f>
        <v>1</v>
      </c>
      <c r="G99" s="29">
        <f>E99/C99</f>
        <v>1</v>
      </c>
      <c r="H99" s="28"/>
      <c r="I99" s="28"/>
      <c r="J99" s="28"/>
      <c r="K99" s="28"/>
      <c r="L99" s="28">
        <f>L100+L101+L102+L103</f>
        <v>150</v>
      </c>
      <c r="M99" s="28">
        <f>M100+M101+M102+M103</f>
        <v>67.8</v>
      </c>
      <c r="N99" s="28"/>
      <c r="O99" s="28"/>
      <c r="P99" s="28">
        <f>P100+P101+P102+P103</f>
        <v>0</v>
      </c>
      <c r="Q99" s="28">
        <f>Q100+Q101+Q102+Q103</f>
        <v>82.2</v>
      </c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55"/>
    </row>
    <row r="100" spans="1:32" s="25" customFormat="1" ht="18.75" customHeight="1">
      <c r="A100" s="5" t="s">
        <v>20</v>
      </c>
      <c r="B100" s="28"/>
      <c r="C100" s="31"/>
      <c r="D100" s="26"/>
      <c r="E100" s="26"/>
      <c r="F100" s="31"/>
      <c r="G100" s="31"/>
      <c r="H100" s="28"/>
      <c r="I100" s="28"/>
      <c r="J100" s="28"/>
      <c r="K100" s="28"/>
      <c r="L100" s="31"/>
      <c r="M100" s="31"/>
      <c r="N100" s="31"/>
      <c r="O100" s="31"/>
      <c r="P100" s="28"/>
      <c r="Q100" s="28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55"/>
    </row>
    <row r="101" spans="1:32" s="25" customFormat="1" ht="18.75" customHeight="1">
      <c r="A101" s="5" t="s">
        <v>21</v>
      </c>
      <c r="B101" s="28">
        <v>150</v>
      </c>
      <c r="C101" s="28">
        <v>150</v>
      </c>
      <c r="D101" s="28">
        <v>150</v>
      </c>
      <c r="E101" s="28">
        <f>M101+Q101</f>
        <v>150</v>
      </c>
      <c r="F101" s="29">
        <f>E101/B101</f>
        <v>1</v>
      </c>
      <c r="G101" s="29">
        <f>E101/C101</f>
        <v>1</v>
      </c>
      <c r="H101" s="28"/>
      <c r="I101" s="28"/>
      <c r="J101" s="28"/>
      <c r="K101" s="28"/>
      <c r="L101" s="31">
        <v>150</v>
      </c>
      <c r="M101" s="31">
        <v>67.8</v>
      </c>
      <c r="N101" s="31"/>
      <c r="O101" s="31"/>
      <c r="P101" s="28">
        <v>0</v>
      </c>
      <c r="Q101" s="28">
        <v>82.2</v>
      </c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55"/>
    </row>
    <row r="102" spans="1:32" s="25" customFormat="1" ht="18.75" customHeight="1">
      <c r="A102" s="5" t="s">
        <v>22</v>
      </c>
      <c r="B102" s="28"/>
      <c r="C102" s="28"/>
      <c r="D102" s="26"/>
      <c r="E102" s="28"/>
      <c r="F102" s="31"/>
      <c r="G102" s="31"/>
      <c r="H102" s="28"/>
      <c r="I102" s="28"/>
      <c r="J102" s="28"/>
      <c r="K102" s="28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55"/>
    </row>
    <row r="103" spans="1:32" s="25" customFormat="1" ht="18.75" customHeight="1">
      <c r="A103" s="5" t="s">
        <v>23</v>
      </c>
      <c r="B103" s="28"/>
      <c r="C103" s="28"/>
      <c r="D103" s="26"/>
      <c r="E103" s="28"/>
      <c r="F103" s="31"/>
      <c r="G103" s="31"/>
      <c r="H103" s="28"/>
      <c r="I103" s="28"/>
      <c r="J103" s="28"/>
      <c r="K103" s="28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56"/>
    </row>
    <row r="104" spans="1:33" ht="15">
      <c r="A104" s="30" t="s">
        <v>42</v>
      </c>
      <c r="B104" s="28">
        <f>B66+B9</f>
        <v>5149.59</v>
      </c>
      <c r="C104" s="28">
        <f>C66+C9</f>
        <v>5149.59</v>
      </c>
      <c r="D104" s="28">
        <f>D66+D9</f>
        <v>5149.59</v>
      </c>
      <c r="E104" s="28">
        <f>E66+E9</f>
        <v>5147.8</v>
      </c>
      <c r="F104" s="29">
        <f>E104/B104</f>
        <v>0.9996523995114174</v>
      </c>
      <c r="G104" s="29">
        <f>E104/C104</f>
        <v>0.9996523995114174</v>
      </c>
      <c r="H104" s="28">
        <f aca="true" t="shared" si="6" ref="H104:O104">H66+H9</f>
        <v>163.7</v>
      </c>
      <c r="I104" s="28">
        <f t="shared" si="6"/>
        <v>163.7</v>
      </c>
      <c r="J104" s="28">
        <f t="shared" si="6"/>
        <v>246.8</v>
      </c>
      <c r="K104" s="28">
        <f t="shared" si="6"/>
        <v>114.60000000000001</v>
      </c>
      <c r="L104" s="28">
        <f t="shared" si="6"/>
        <v>212.8</v>
      </c>
      <c r="M104" s="28">
        <f t="shared" si="6"/>
        <v>134.61</v>
      </c>
      <c r="N104" s="28">
        <f t="shared" si="6"/>
        <v>201.3</v>
      </c>
      <c r="O104" s="28">
        <f t="shared" si="6"/>
        <v>200.59</v>
      </c>
      <c r="P104" s="28">
        <f>P66+P9</f>
        <v>555.4</v>
      </c>
      <c r="Q104" s="28">
        <f>Q66+Q9</f>
        <v>136.2</v>
      </c>
      <c r="R104" s="28">
        <f>R66+R9</f>
        <v>736.01</v>
      </c>
      <c r="S104" s="28">
        <f>S66+S9</f>
        <v>692.36</v>
      </c>
      <c r="T104" s="28"/>
      <c r="U104" s="28"/>
      <c r="V104" s="28">
        <f aca="true" t="shared" si="7" ref="V104:AC104">V66+V9</f>
        <v>1589.79</v>
      </c>
      <c r="W104" s="28">
        <f t="shared" si="7"/>
        <v>512.39</v>
      </c>
      <c r="X104" s="28">
        <f t="shared" si="7"/>
        <v>1185.0900000000001</v>
      </c>
      <c r="Y104" s="28">
        <f t="shared" si="7"/>
        <v>2518.04</v>
      </c>
      <c r="Z104" s="28">
        <f t="shared" si="7"/>
        <v>0</v>
      </c>
      <c r="AA104" s="28">
        <f t="shared" si="7"/>
        <v>240.3</v>
      </c>
      <c r="AB104" s="28">
        <f t="shared" si="7"/>
        <v>237.7</v>
      </c>
      <c r="AC104" s="28">
        <f t="shared" si="7"/>
        <v>149.6</v>
      </c>
      <c r="AD104" s="28">
        <f>AD66+AD9</f>
        <v>21</v>
      </c>
      <c r="AE104" s="28">
        <f>AE66+AE9</f>
        <v>285.40999999999997</v>
      </c>
      <c r="AF104" s="37"/>
      <c r="AG104" s="36"/>
    </row>
    <row r="105" spans="1:32" s="25" customFormat="1" ht="15">
      <c r="A105" s="5" t="s">
        <v>20</v>
      </c>
      <c r="B105" s="28"/>
      <c r="C105" s="28"/>
      <c r="D105" s="26"/>
      <c r="E105" s="28"/>
      <c r="F105" s="28"/>
      <c r="G105" s="31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37"/>
    </row>
    <row r="106" spans="1:32" s="25" customFormat="1" ht="18.75" customHeight="1">
      <c r="A106" s="5" t="s">
        <v>21</v>
      </c>
      <c r="B106" s="28">
        <f>B99+B93+B87+B81+B75+B69+B43+B48+B54+B37+B31+B25+B18+B12</f>
        <v>4993.200000000001</v>
      </c>
      <c r="C106" s="28">
        <f>C99+C93+C87+C81+C75+C69+C43+C48+C54+C37+C31+C25+C18+C12</f>
        <v>4993.200000000001</v>
      </c>
      <c r="D106" s="28">
        <f>D99+D93+D87+D81+D75+D69+D43+D48+D54+D37+D31+D25+D18+D12</f>
        <v>4993.200000000001</v>
      </c>
      <c r="E106" s="28">
        <f>E99+E93+E87+E81+E75+E69+E43+E48+E54+E37+E31+E25+E18+E12</f>
        <v>4991.41</v>
      </c>
      <c r="F106" s="29">
        <f>E106/B106</f>
        <v>0.9996415124569412</v>
      </c>
      <c r="G106" s="29">
        <f>E106/C106</f>
        <v>0.9996415124569412</v>
      </c>
      <c r="H106" s="28">
        <f>H99+H93+H87+H81+H75+H69+H43+H48+H54+H37+H31+H25+H18+H12</f>
        <v>163.7</v>
      </c>
      <c r="I106" s="28">
        <f aca="true" t="shared" si="8" ref="I106:R106">I99+I93+I87+I81+I75+I69+I43+I48+I54+I37+I31+I25+I18+I12</f>
        <v>163.7</v>
      </c>
      <c r="J106" s="28">
        <f t="shared" si="8"/>
        <v>246.8</v>
      </c>
      <c r="K106" s="28">
        <f t="shared" si="8"/>
        <v>114.60000000000001</v>
      </c>
      <c r="L106" s="28">
        <f>L99+L93+L87+L81+L75+L69+L43+L48+L54+L37+L31+L25+L18+L12</f>
        <v>212.8</v>
      </c>
      <c r="M106" s="28">
        <f t="shared" si="8"/>
        <v>134.61</v>
      </c>
      <c r="N106" s="28">
        <f t="shared" si="8"/>
        <v>201.3</v>
      </c>
      <c r="O106" s="28">
        <f>O99+O93+O87+O81+O75+O69+O43+O48+O54+O37+O31+O25+O18+O12</f>
        <v>200.59</v>
      </c>
      <c r="P106" s="28">
        <f t="shared" si="8"/>
        <v>555.4</v>
      </c>
      <c r="Q106" s="28">
        <f t="shared" si="8"/>
        <v>136.2</v>
      </c>
      <c r="R106" s="28">
        <f t="shared" si="8"/>
        <v>736.01</v>
      </c>
      <c r="S106" s="28">
        <f>S99+S93+S87+S81+S75+S69+S43+S48+S54+S37+S31+S25+S18+S12</f>
        <v>692.36</v>
      </c>
      <c r="T106" s="28"/>
      <c r="U106" s="28"/>
      <c r="V106" s="28">
        <f aca="true" t="shared" si="9" ref="V106:AE106">V99+V93+V87+V81+V75+V69+V43+V48+V54+V37+V31+V25+V18+V12</f>
        <v>1433.4</v>
      </c>
      <c r="W106" s="28">
        <f t="shared" si="9"/>
        <v>356</v>
      </c>
      <c r="X106" s="28">
        <f t="shared" si="9"/>
        <v>1185.0900000000001</v>
      </c>
      <c r="Y106" s="28">
        <f t="shared" si="9"/>
        <v>2518.04</v>
      </c>
      <c r="Z106" s="28">
        <f t="shared" si="9"/>
        <v>0</v>
      </c>
      <c r="AA106" s="28">
        <f t="shared" si="9"/>
        <v>240.3</v>
      </c>
      <c r="AB106" s="28">
        <f t="shared" si="9"/>
        <v>237.7</v>
      </c>
      <c r="AC106" s="28">
        <f t="shared" si="9"/>
        <v>149.6</v>
      </c>
      <c r="AD106" s="28">
        <f t="shared" si="9"/>
        <v>21</v>
      </c>
      <c r="AE106" s="28">
        <f t="shared" si="9"/>
        <v>285.40999999999997</v>
      </c>
      <c r="AF106" s="37"/>
    </row>
    <row r="107" spans="1:32" s="25" customFormat="1" ht="15">
      <c r="A107" s="5" t="s">
        <v>22</v>
      </c>
      <c r="B107" s="28"/>
      <c r="C107" s="31"/>
      <c r="D107" s="26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7"/>
    </row>
    <row r="108" spans="1:32" s="25" customFormat="1" ht="15">
      <c r="A108" s="5" t="s">
        <v>23</v>
      </c>
      <c r="B108" s="28">
        <f>B65</f>
        <v>156.39</v>
      </c>
      <c r="C108" s="28">
        <f>C65</f>
        <v>156.39</v>
      </c>
      <c r="D108" s="28">
        <f>D65</f>
        <v>156.39</v>
      </c>
      <c r="E108" s="28">
        <f>E65</f>
        <v>156.39</v>
      </c>
      <c r="F108" s="29">
        <f>E108/B108</f>
        <v>1</v>
      </c>
      <c r="G108" s="29">
        <f>E108/C108</f>
        <v>1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>
        <f>V65</f>
        <v>156.39</v>
      </c>
      <c r="W108" s="31">
        <f>W65</f>
        <v>156.39</v>
      </c>
      <c r="X108" s="31"/>
      <c r="Y108" s="31"/>
      <c r="Z108" s="31"/>
      <c r="AA108" s="31"/>
      <c r="AB108" s="31"/>
      <c r="AC108" s="31"/>
      <c r="AD108" s="31"/>
      <c r="AE108" s="31"/>
      <c r="AF108" s="37"/>
    </row>
    <row r="109" ht="35.25" customHeight="1">
      <c r="B109" s="38"/>
    </row>
    <row r="110" spans="2:44" ht="35.25" customHeight="1">
      <c r="B110" s="51" t="s">
        <v>54</v>
      </c>
      <c r="C110" s="51"/>
      <c r="D110" s="51"/>
      <c r="E110" s="51"/>
      <c r="F110" s="51"/>
      <c r="G110" s="51"/>
      <c r="H110" s="51"/>
      <c r="I110" s="51"/>
      <c r="J110" s="13"/>
      <c r="K110" s="51" t="s">
        <v>50</v>
      </c>
      <c r="L110" s="51"/>
      <c r="M110" s="51"/>
      <c r="N110" s="51"/>
      <c r="O110" s="13"/>
      <c r="P110" s="13"/>
      <c r="Q110" s="39"/>
      <c r="R110" s="13"/>
      <c r="S110" s="13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5"/>
    </row>
    <row r="111" spans="3:44" ht="19.5" customHeight="1">
      <c r="C111" s="15"/>
      <c r="D111" s="15"/>
      <c r="E111" s="15"/>
      <c r="F111" s="15"/>
      <c r="G111" s="15"/>
      <c r="H111" s="13"/>
      <c r="I111" s="13"/>
      <c r="J111" s="13"/>
      <c r="K111" s="51" t="s">
        <v>46</v>
      </c>
      <c r="L111" s="51"/>
      <c r="M111" s="51"/>
      <c r="N111" s="51"/>
      <c r="O111" s="51"/>
      <c r="P111" s="13"/>
      <c r="Q111" s="39"/>
      <c r="R111" s="13"/>
      <c r="S111" s="13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5"/>
    </row>
    <row r="112" spans="2:6" ht="206.25" customHeight="1">
      <c r="B112" s="60"/>
      <c r="C112" s="60"/>
      <c r="D112" s="60"/>
      <c r="E112" s="60"/>
      <c r="F112" s="60"/>
    </row>
    <row r="113" spans="2:7" ht="41.25" customHeight="1">
      <c r="B113" s="58"/>
      <c r="C113" s="58"/>
      <c r="D113" s="58"/>
      <c r="E113" s="58"/>
      <c r="F113" s="58"/>
      <c r="G113" s="38"/>
    </row>
    <row r="114" spans="2:7" ht="30" customHeight="1">
      <c r="B114" s="51"/>
      <c r="C114" s="51"/>
      <c r="D114" s="51"/>
      <c r="E114" s="51"/>
      <c r="F114" s="51"/>
      <c r="G114" s="38"/>
    </row>
    <row r="115" spans="2:7" ht="24.75" customHeight="1">
      <c r="B115" s="58"/>
      <c r="C115" s="58"/>
      <c r="D115" s="58"/>
      <c r="E115" s="58"/>
      <c r="F115" s="58"/>
      <c r="G115" s="38"/>
    </row>
  </sheetData>
  <sheetProtection/>
  <mergeCells count="46">
    <mergeCell ref="B115:F115"/>
    <mergeCell ref="B114:F114"/>
    <mergeCell ref="AF11:AF16"/>
    <mergeCell ref="AF30:AF35"/>
    <mergeCell ref="AF36:AF41"/>
    <mergeCell ref="AF68:AF73"/>
    <mergeCell ref="AF17:AF22"/>
    <mergeCell ref="AF60:AF65"/>
    <mergeCell ref="B112:F112"/>
    <mergeCell ref="K110:N110"/>
    <mergeCell ref="A5:A6"/>
    <mergeCell ref="K111:O111"/>
    <mergeCell ref="B113:F113"/>
    <mergeCell ref="T5:U5"/>
    <mergeCell ref="F5:G5"/>
    <mergeCell ref="H5:I5"/>
    <mergeCell ref="J5:K5"/>
    <mergeCell ref="B5:B6"/>
    <mergeCell ref="C5:C6"/>
    <mergeCell ref="E5:E6"/>
    <mergeCell ref="AF98:AF103"/>
    <mergeCell ref="A8:AF8"/>
    <mergeCell ref="B110:I110"/>
    <mergeCell ref="AF42:AF47"/>
    <mergeCell ref="AF74:AF79"/>
    <mergeCell ref="AF86:AF91"/>
    <mergeCell ref="AF80:AF85"/>
    <mergeCell ref="AF24:AF29"/>
    <mergeCell ref="AF92:AF97"/>
    <mergeCell ref="AF48:AF53"/>
    <mergeCell ref="G1:H1"/>
    <mergeCell ref="O1:P1"/>
    <mergeCell ref="R4:S4"/>
    <mergeCell ref="L5:M5"/>
    <mergeCell ref="P5:Q5"/>
    <mergeCell ref="O2:AS3"/>
    <mergeCell ref="N5:O5"/>
    <mergeCell ref="AB5:AC5"/>
    <mergeCell ref="Z5:AA5"/>
    <mergeCell ref="AD5:AE5"/>
    <mergeCell ref="AF54:AF59"/>
    <mergeCell ref="R5:S5"/>
    <mergeCell ref="AF5:AF6"/>
    <mergeCell ref="D5:D6"/>
    <mergeCell ref="V5:W5"/>
    <mergeCell ref="X5:Y5"/>
  </mergeCells>
  <printOptions horizontalCentered="1"/>
  <pageMargins left="0" right="0" top="0" bottom="0" header="0" footer="0"/>
  <pageSetup fitToHeight="3" fitToWidth="1" horizontalDpi="600" verticalDpi="600" orientation="landscape" paperSize="9" scale="34" r:id="rId1"/>
  <rowBreaks count="1" manualBreakCount="1">
    <brk id="91" max="30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2015-02-03T06:04:07Z</cp:lastPrinted>
  <dcterms:created xsi:type="dcterms:W3CDTF">1996-10-08T23:32:33Z</dcterms:created>
  <dcterms:modified xsi:type="dcterms:W3CDTF">2015-02-03T06:04:32Z</dcterms:modified>
  <cp:category/>
  <cp:version/>
  <cp:contentType/>
  <cp:contentStatus/>
</cp:coreProperties>
</file>